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-495" yWindow="420" windowWidth="24240" windowHeight="12330"/>
  </bookViews>
  <sheets>
    <sheet name="EAxRI" sheetId="1" r:id="rId1"/>
  </sheets>
  <definedNames>
    <definedName name="_xlnm.Print_Titles" localSheetId="0">EAxRI!$2:$4</definedName>
  </definedNames>
  <calcPr/>
</workbook>
</file>

<file path=xl/calcChain.xml><?xml version="1.0" encoding="utf-8"?>
<calcChain xmlns="http://schemas.openxmlformats.org/spreadsheetml/2006/main">
  <c i="1" r="E73"/>
  <c r="E71"/>
  <c r="H70"/>
  <c r="G70"/>
  <c r="E70"/>
  <c r="E69"/>
  <c r="E68"/>
  <c r="H67"/>
  <c r="G67"/>
  <c r="E67"/>
  <c r="J66"/>
  <c r="I66"/>
  <c r="H66"/>
  <c r="G66"/>
  <c r="F66"/>
  <c r="E66"/>
  <c r="D66"/>
  <c r="E63"/>
  <c r="H62"/>
  <c r="G62"/>
  <c r="E62"/>
  <c r="D62"/>
  <c r="J62"/>
  <c r="I62"/>
  <c r="F62"/>
  <c r="H61"/>
  <c r="G61"/>
  <c r="E61"/>
  <c r="D61"/>
  <c r="J61"/>
  <c r="I61"/>
  <c r="F61"/>
  <c r="J60"/>
  <c r="I60"/>
  <c r="H60"/>
  <c r="G60"/>
  <c r="F60"/>
  <c r="E60"/>
  <c r="D60"/>
  <c r="J59"/>
  <c r="I59"/>
  <c r="H59"/>
  <c r="G59"/>
  <c r="F59"/>
  <c r="E59"/>
  <c r="D59"/>
  <c r="J58"/>
  <c r="I58"/>
  <c r="H58"/>
  <c r="G58"/>
  <c r="F58"/>
  <c r="E58"/>
  <c r="D58"/>
  <c r="J57"/>
  <c r="I57"/>
  <c r="H57"/>
  <c r="G57"/>
  <c r="F57"/>
  <c r="E57"/>
  <c r="D57"/>
  <c r="H56"/>
  <c r="H63"/>
  <c r="G56"/>
  <c r="G63"/>
  <c r="E56"/>
  <c r="D56"/>
  <c r="J56"/>
  <c r="I56"/>
  <c r="F56"/>
  <c r="H55"/>
  <c r="G55"/>
  <c r="E55"/>
  <c r="D55"/>
  <c r="D63"/>
  <c r="J63"/>
  <c r="I63"/>
  <c r="J55"/>
  <c r="I55"/>
  <c r="F55"/>
  <c r="F63"/>
  <c r="E52"/>
  <c r="J50"/>
  <c r="I50"/>
  <c r="F50"/>
  <c r="J49"/>
  <c r="I49"/>
  <c r="H49"/>
  <c r="G49"/>
  <c r="F49"/>
  <c r="E49"/>
  <c r="D49"/>
  <c r="J48"/>
  <c r="I48"/>
  <c r="F48"/>
  <c r="J47"/>
  <c r="I47"/>
  <c r="F47"/>
  <c r="J46"/>
  <c r="I46"/>
  <c r="F46"/>
  <c r="J45"/>
  <c r="I45"/>
  <c r="F45"/>
  <c r="J44"/>
  <c r="I44"/>
  <c r="F44"/>
  <c r="J43"/>
  <c r="I43"/>
  <c r="F43"/>
  <c r="J42"/>
  <c r="I42"/>
  <c r="H42"/>
  <c r="G42"/>
  <c r="F42"/>
  <c r="E42"/>
  <c r="D42"/>
  <c r="J41"/>
  <c r="I41"/>
  <c r="F41"/>
  <c r="J40"/>
  <c r="I40"/>
  <c r="F40"/>
  <c r="J39"/>
  <c r="I39"/>
  <c r="F39"/>
  <c r="H38"/>
  <c r="G38"/>
  <c r="E38"/>
  <c r="D38"/>
  <c r="J38"/>
  <c r="I38"/>
  <c r="F38"/>
  <c r="J37"/>
  <c r="I37"/>
  <c r="F37"/>
  <c r="J36"/>
  <c r="I36"/>
  <c r="F36"/>
  <c r="J35"/>
  <c r="I35"/>
  <c r="F35"/>
  <c r="J34"/>
  <c r="I34"/>
  <c r="F34"/>
  <c r="H33"/>
  <c r="G33"/>
  <c r="E33"/>
  <c r="D33"/>
  <c r="D70"/>
  <c r="J70"/>
  <c r="I70"/>
  <c r="F70"/>
  <c r="J33"/>
  <c r="I33"/>
  <c r="F33"/>
  <c r="J32"/>
  <c r="I32"/>
  <c r="F32"/>
  <c r="J31"/>
  <c r="I31"/>
  <c r="F31"/>
  <c r="J30"/>
  <c r="I30"/>
  <c r="F30"/>
  <c r="H29"/>
  <c r="H69"/>
  <c r="G29"/>
  <c r="G69"/>
  <c r="E29"/>
  <c r="D29"/>
  <c r="D69"/>
  <c r="J69"/>
  <c r="I69"/>
  <c r="F69"/>
  <c r="J29"/>
  <c r="I29"/>
  <c r="F29"/>
  <c r="J28"/>
  <c r="I28"/>
  <c r="F28"/>
  <c r="J27"/>
  <c r="I27"/>
  <c r="F27"/>
  <c r="J26"/>
  <c r="I26"/>
  <c r="F26"/>
  <c r="J25"/>
  <c r="I25"/>
  <c r="F25"/>
  <c r="J24"/>
  <c r="I24"/>
  <c r="F24"/>
  <c r="J23"/>
  <c r="I23"/>
  <c r="F23"/>
  <c r="H22"/>
  <c r="H68"/>
  <c r="H71"/>
  <c r="H73"/>
  <c r="G22"/>
  <c r="G68"/>
  <c r="G71"/>
  <c r="G73"/>
  <c r="E22"/>
  <c r="D22"/>
  <c r="D68"/>
  <c r="J68"/>
  <c r="I68"/>
  <c r="F68"/>
  <c r="J22"/>
  <c r="I22"/>
  <c r="F22"/>
  <c r="J21"/>
  <c r="I21"/>
  <c r="F21"/>
  <c r="H20"/>
  <c r="G20"/>
  <c r="E20"/>
  <c r="D20"/>
  <c r="D67"/>
  <c r="D71"/>
  <c r="J71"/>
  <c r="I71"/>
  <c r="D73"/>
  <c r="J73"/>
  <c r="I73"/>
  <c r="J67"/>
  <c r="I67"/>
  <c r="F67"/>
  <c r="F71"/>
  <c r="F73"/>
  <c r="J20"/>
  <c r="I20"/>
  <c r="F20"/>
  <c r="J19"/>
  <c r="I19"/>
  <c r="F19"/>
  <c r="J18"/>
  <c r="I18"/>
  <c r="H18"/>
  <c r="G18"/>
  <c r="F18"/>
  <c r="J17"/>
  <c r="I17"/>
  <c r="F17"/>
  <c r="J16"/>
  <c r="I16"/>
  <c r="F16"/>
  <c r="J15"/>
  <c r="F15"/>
  <c r="J14"/>
  <c r="I14"/>
  <c r="F14"/>
  <c r="J13"/>
  <c r="I13"/>
  <c r="F13"/>
  <c r="J12"/>
  <c r="I12"/>
  <c r="F12"/>
  <c r="J11"/>
  <c r="I11"/>
  <c r="F11"/>
  <c r="J10"/>
  <c r="I10"/>
  <c r="F10"/>
  <c r="H9"/>
  <c r="H52"/>
  <c r="G9"/>
  <c r="G52"/>
  <c r="E9"/>
  <c r="D9"/>
  <c r="D52"/>
  <c r="J52"/>
  <c r="I52"/>
  <c r="F52"/>
  <c r="J9"/>
  <c r="I9"/>
  <c r="F9"/>
</calcChain>
</file>

<file path=xl/sharedStrings.xml><?xml version="1.0" encoding="utf-8"?>
<sst xmlns="http://schemas.openxmlformats.org/spreadsheetml/2006/main">
  <si>
    <t>H. AYUNTAMIENTO DE CUAUTLA, JAL.</t>
  </si>
  <si>
    <t>ESTADO ANALÍTICO DE INGRESOS POR RUBRO DE INGRESO</t>
  </si>
  <si>
    <t>AL 31 DE MARZO DEL 2021</t>
  </si>
  <si>
    <t>Rubro del Ingreso</t>
  </si>
  <si>
    <t>INGRESO</t>
  </si>
  <si>
    <t>Diferencia</t>
  </si>
  <si>
    <t>% Avance de Recaudación</t>
  </si>
  <si>
    <t>Ingresos Estimados</t>
  </si>
  <si>
    <t>Ampliaciones y Reducciones</t>
  </si>
  <si>
    <t>Modificado</t>
  </si>
  <si>
    <t>Devengado</t>
  </si>
  <si>
    <t>Recaudado</t>
  </si>
  <si>
    <t>I</t>
  </si>
  <si>
    <t>IMPUESTOS</t>
  </si>
  <si>
    <t/>
  </si>
  <si>
    <t>Impuestos Sobre los Ingresos</t>
  </si>
  <si>
    <t>Impuestos Sobre Patrimonio</t>
  </si>
  <si>
    <t>Impuestos Sobre la Producción, el Consumoy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</si>
  <si>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</si>
  <si>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</si>
  <si>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</si>
  <si>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</si>
  <si>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</si>
  <si>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II</t>
  </si>
  <si>
    <t>CUOTAS Y APORTACIONES DE SEGURIDAD SOCIAL</t>
  </si>
  <si>
    <t>Cuotas y Aportaciones de Seguridad Social</t>
  </si>
  <si>
    <t>III</t>
  </si>
  <si>
    <t>CONTRIBUCIONES DE MEJORA</t>
  </si>
  <si>
    <t>Contribuciones de Mejoras por Obras Públicas</t>
  </si>
  <si>
    <t>IV</t>
  </si>
  <si>
    <t>DERECHOS</t>
  </si>
  <si>
    <t>Derechos por el Uso, Goce, Aprovechamiento o Explotación de Bienes de Dominio Público</t>
  </si>
  <si>
    <t>Derecho a los Hidrocarburos</t>
  </si>
  <si>
    <t>Derechos por Prestación de Servicios</t>
  </si>
  <si>
    <t>Otros Derechos</t>
  </si>
  <si>
    <t>V</t>
  </si>
  <si>
    <t xml:space="preserve">CONTRIBUCIONES NO COMPRENDIDAS EN LAS FRACCIONES ANTERIORES, CAUSADAS EN EJERCICIOS FISCALES ANTERIORES </t>
  </si>
  <si>
    <t>VI</t>
  </si>
  <si>
    <t>PRODUCTOS</t>
  </si>
  <si>
    <t>Productos de Tipo Corriente</t>
  </si>
  <si>
    <t>Productos de Capital</t>
  </si>
  <si>
    <t>VII</t>
  </si>
  <si>
    <t>APROVECHAMIENTOS</t>
  </si>
  <si>
    <t xml:space="preserve">Aprovhecamientos de Tipo corriente </t>
  </si>
  <si>
    <t>Aprovechamientos de Capital</t>
  </si>
  <si>
    <t xml:space="preserve">Otros Aprovechamientos </t>
  </si>
  <si>
    <t>VIII</t>
  </si>
  <si>
    <t>PARTICIPACIONES Y APORTACIONES</t>
  </si>
  <si>
    <t>Participaciones</t>
  </si>
  <si>
    <t>Aportaciones</t>
  </si>
  <si>
    <t>Convenios</t>
  </si>
  <si>
    <t>TRANSFERENCIAS, SUBSIDIOS Y OTRAS AYUDAS</t>
  </si>
  <si>
    <t>Transferencias internas y asignaciones al Sector Público</t>
  </si>
  <si>
    <t>Transferencias al Resto del Sector Público</t>
  </si>
  <si>
    <t>Subsidios y Subenciones</t>
  </si>
  <si>
    <t>Ayudas Sociales</t>
  </si>
  <si>
    <t>Pensiones y Jubilaciones</t>
  </si>
  <si>
    <t>Transferencias a Fideicomisos, mandatos y Análogos</t>
  </si>
  <si>
    <t>INGRESOS DERIVADOS DE FINANCIAMIENTO</t>
  </si>
  <si>
    <t>Edeudamiento Interno</t>
  </si>
  <si>
    <t>TOTAL</t>
  </si>
  <si>
    <t>TRIBUTARIOS</t>
  </si>
  <si>
    <t>Estimación Anual</t>
  </si>
  <si>
    <t>Impuestos sobre los ingresos</t>
  </si>
  <si>
    <t>Impuestos sobre el patrimonio</t>
  </si>
  <si>
    <t>Impuesto sobre la producción, el consumo y las transacciones</t>
  </si>
  <si>
    <t>Impuestos al comercio exterior</t>
  </si>
  <si>
    <t>SUBTOTAL TRIBUTARIOS</t>
  </si>
  <si>
    <t>NO TRIBUTARIOS</t>
  </si>
  <si>
    <t>CONTRIBUCIONES DE MEJORAS</t>
  </si>
  <si>
    <t>SUBTOTAL NO TRIBUTARIOS</t>
  </si>
  <si>
    <t>TOTALES</t>
  </si>
</sst>
</file>

<file path=xl/styles.xml><?xml version="1.0" encoding="utf-8"?>
<styleSheet xmlns="http://schemas.openxmlformats.org/spreadsheetml/2006/main">
  <numFmts count="3">
    <numFmt numFmtId="168" formatCode="_-&quot;$&quot;* #,##0_-;-&quot;$&quot;* #,##0_-;_-&quot;$&quot;* &quot;-&quot;_-;_-@_-"/>
    <numFmt numFmtId="175" formatCode="&quot;$&quot;#,##0.00"/>
    <numFmt numFmtId="170" formatCode="_-&quot;$&quot;* #,##0.00_-;-&quot;$&quot;* #,##0.00_-;_-&quot;$&quot;* &quot;-&quot;??_-;_-@_-"/>
  </numFmts>
  <fonts count="11">
    <font>
      <sz val="11"/>
      <color theme="1"/>
      <name val="Calibri"/>
      <family val="2"/>
      <scheme val="minor"/>
    </font>
    <font>
      <sz val="12"/>
      <color theme="1"/>
      <name val="Calibri"/>
      <scheme val="minor"/>
    </font>
    <font>
      <b/>
      <sz val="12"/>
      <color theme="1"/>
      <name val="Calibri"/>
      <scheme val="minor"/>
    </font>
    <font>
      <sz val="12"/>
      <color theme="1"/>
      <name val="Arial"/>
    </font>
    <font>
      <b/>
      <sz val="11"/>
      <color theme="1"/>
      <name val="Calibri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  <font>
      <b/>
      <sz val="9"/>
      <color theme="1"/>
      <name val="Calibri"/>
      <scheme val="minor"/>
    </font>
    <font>
      <sz val="9"/>
      <color theme="1"/>
      <name val="Calibri"/>
      <scheme val="minor"/>
    </font>
    <font>
      <sz val="10"/>
      <name val="Calibri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</fills>
  <borders count="38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64"/>
      </left>
      <right style="thin">
        <color theme="0"/>
      </right>
      <top>
        <color indexed="64"/>
      </top>
      <bottom>
        <color indexed="64"/>
      </bottom>
      <diagonal>
        <color indexed="64"/>
      </diagonal>
    </border>
    <border>
      <left style="thin">
        <color indexed="64"/>
      </left>
      <right>
        <color indexed="64"/>
      </right>
      <top style="thin">
        <color indexed="64"/>
      </top>
      <bottom>
        <color indexed="64"/>
      </bottom>
      <diagonal>
        <color indexed="64"/>
      </diagonal>
    </border>
    <border>
      <left>
        <color indexed="64"/>
      </left>
      <right>
        <color indexed="64"/>
      </right>
      <top style="thin">
        <color indexed="64"/>
      </top>
      <bottom>
        <color indexed="64"/>
      </bottom>
      <diagonal>
        <color indexed="64"/>
      </diagonal>
    </border>
    <border>
      <left>
        <color indexed="64"/>
      </left>
      <right style="thin">
        <color indexed="64"/>
      </right>
      <top style="thin">
        <color indexed="64"/>
      </top>
      <bottom>
        <color indexed="64"/>
      </bottom>
      <diagonal>
        <color indexed="64"/>
      </diagonal>
    </border>
    <border>
      <left style="thin">
        <color indexed="64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>
        <color indexed="64"/>
      </left>
      <right style="thin">
        <color indexed="64"/>
      </right>
      <top>
        <color indexed="64"/>
      </top>
      <bottom>
        <color indexed="64"/>
      </bottom>
      <diagonal>
        <color indexed="64"/>
      </diagonal>
    </border>
    <border>
      <left style="thin">
        <color indexed="64"/>
      </left>
      <right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 style="thin"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 style="thin">
        <color theme="1" tint="0.349986266670736"/>
      </bottom>
      <diagonal>
        <color indexed="64"/>
      </diagonal>
    </border>
    <border>
      <left>
        <color indexed="64"/>
      </left>
      <right style="thin">
        <color theme="0"/>
      </right>
      <top>
        <color indexed="64"/>
      </top>
      <bottom style="thin">
        <color theme="1" tint="0.349986266670736"/>
      </bottom>
      <diagonal>
        <color indexed="64"/>
      </diagonal>
    </border>
    <border>
      <left style="thin">
        <color theme="1" tint="0.349986266670736"/>
      </left>
      <right style="thin">
        <color theme="0" tint="-0.349986266670736"/>
      </right>
      <top style="thin">
        <color theme="1" tint="0.349986266670736"/>
      </top>
      <bottom style="thin">
        <color theme="0" tint="-0.349986266670736"/>
      </bottom>
      <diagonal>
        <color indexed="64"/>
      </diagonal>
    </border>
    <border>
      <left style="thin">
        <color theme="0" tint="-0.349986266670736"/>
      </left>
      <right style="thin">
        <color theme="0" tint="-0.349986266670736"/>
      </right>
      <top style="thin">
        <color theme="1" tint="0.349986266670736"/>
      </top>
      <bottom style="thin">
        <color theme="0" tint="-0.349986266670736"/>
      </bottom>
      <diagonal>
        <color indexed="64"/>
      </diagonal>
    </border>
    <border>
      <left style="thin">
        <color theme="0" tint="-0.349986266670736"/>
      </left>
      <right>
        <color indexed="64"/>
      </right>
      <top style="thin">
        <color theme="1" tint="0.349986266670736"/>
      </top>
      <bottom style="thin">
        <color theme="0" tint="-0.349986266670736"/>
      </bottom>
      <diagonal>
        <color indexed="64"/>
      </diagonal>
    </border>
    <border>
      <left style="thin">
        <color theme="0" tint="-0.349986266670736"/>
      </left>
      <right style="thin">
        <color theme="0" tint="-0.499984740745262"/>
      </right>
      <top style="thin">
        <color theme="1" tint="0.349986266670736"/>
      </top>
      <bottom style="thin">
        <color theme="0" tint="-0.349986266670736"/>
      </bottom>
      <diagonal>
        <color indexed="0"/>
      </diagonal>
    </border>
    <border>
      <left style="thin">
        <color theme="1" tint="0.349986266670736"/>
      </left>
      <right style="thin">
        <color theme="0" tint="-0.349986266670736"/>
      </right>
      <top style="thin">
        <color theme="0" tint="-0.349986266670736"/>
      </top>
      <bottom style="thin">
        <color theme="0" tint="-0.349986266670736"/>
      </bottom>
      <diagonal>
        <color indexed="64"/>
      </diagonal>
    </border>
    <border>
      <left style="thin">
        <color theme="0" tint="-0.349986266670736"/>
      </left>
      <right style="thin">
        <color theme="0" tint="-0.349986266670736"/>
      </right>
      <top style="thin">
        <color theme="0" tint="-0.349986266670736"/>
      </top>
      <bottom style="thin">
        <color theme="0" tint="-0.349986266670736"/>
      </bottom>
      <diagonal>
        <color indexed="64"/>
      </diagonal>
    </border>
    <border>
      <left style="thin">
        <color theme="0" tint="-0.349986266670736"/>
      </left>
      <right>
        <color indexed="64"/>
      </right>
      <top style="thin">
        <color theme="0" tint="-0.349986266670736"/>
      </top>
      <bottom style="thin">
        <color theme="0" tint="-0.349986266670736"/>
      </bottom>
      <diagonal>
        <color indexed="64"/>
      </diagonal>
    </border>
    <border>
      <left style="thin">
        <color theme="0" tint="-0.349986266670736"/>
      </left>
      <right style="thin">
        <color theme="0" tint="-0.499984740745262"/>
      </right>
      <top style="thin">
        <color theme="0" tint="-0.349986266670736"/>
      </top>
      <bottom style="thin">
        <color theme="0" tint="-0.349986266670736"/>
      </bottom>
      <diagonal>
        <color indexed="64"/>
      </diagonal>
    </border>
    <border>
      <left>
        <color indexed="0"/>
      </left>
      <right>
        <color indexed="0"/>
      </right>
      <top style="thin">
        <color theme="0" tint="-0.349986266670736"/>
      </top>
      <bottom style="thin">
        <color theme="0" tint="-0.499984740745262"/>
      </bottom>
      <diagonal>
        <color indexed="0"/>
      </diagonal>
    </border>
    <border>
      <left style="thin">
        <color theme="1" tint="0.499984740745262"/>
      </left>
      <right>
        <color indexed="64"/>
      </right>
      <top style="thin">
        <color theme="0" tint="-0.499984740745262"/>
      </top>
      <bottom style="thin">
        <color theme="0" tint="-0.499984740745262"/>
      </bottom>
      <diagonal>
        <color indexed="64"/>
      </diagonal>
    </border>
    <border>
      <left>
        <color indexed="64"/>
      </left>
      <right>
        <color indexed="64"/>
      </right>
      <top style="thin">
        <color theme="0" tint="-0.499984740745262"/>
      </top>
      <bottom style="thin">
        <color theme="0" tint="-0.499984740745262"/>
      </bottom>
      <diagonal>
        <color indexed="64"/>
      </diagonal>
    </border>
    <border>
      <left>
        <color indexed="64"/>
      </left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>
        <color indexed="64"/>
      </diagonal>
    </border>
    <border>
      <left style="thin">
        <color theme="1" tint="0.499984740745262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>
        <color indexed="64"/>
      </left>
      <right style="thin">
        <color theme="1" tint="0.499984740745262"/>
      </right>
      <top>
        <color indexed="64"/>
      </top>
      <bottom>
        <color indexed="64"/>
      </bottom>
      <diagonal>
        <color indexed="64"/>
      </diagonal>
    </border>
    <border>
      <left style="thin">
        <color theme="1" tint="0.499984740745262"/>
      </left>
      <right>
        <color indexed="64"/>
      </right>
      <top style="thin">
        <color theme="1" tint="0.499984740745262"/>
      </top>
      <bottom style="thin">
        <color theme="1" tint="0.499984740745262"/>
      </bottom>
      <diagonal>
        <color indexed="64"/>
      </diagonal>
    </border>
    <border>
      <left>
        <color indexed="64"/>
      </left>
      <right>
        <color indexed="64"/>
      </right>
      <top style="thin">
        <color theme="1" tint="0.499984740745262"/>
      </top>
      <bottom style="thin">
        <color theme="1" tint="0.499984740745262"/>
      </bottom>
      <diagonal>
        <color indexed="64"/>
      </diagonal>
    </border>
    <border>
      <left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>
        <color indexed="64"/>
      </diagonal>
    </border>
    <border>
      <left style="thin">
        <color theme="1" tint="0.499984740745262"/>
      </left>
      <right>
        <color indexed="64"/>
      </right>
      <top style="thin">
        <color theme="1" tint="0.499984740745262"/>
      </top>
      <bottom>
        <color indexed="64"/>
      </bottom>
      <diagonal>
        <color indexed="64"/>
      </diagonal>
    </border>
    <border>
      <left>
        <color indexed="64"/>
      </left>
      <right>
        <color indexed="64"/>
      </right>
      <top style="thin">
        <color theme="1" tint="0.499984740745262"/>
      </top>
      <bottom>
        <color indexed="64"/>
      </bottom>
      <diagonal>
        <color indexed="64"/>
      </diagonal>
    </border>
    <border>
      <left>
        <color indexed="64"/>
      </left>
      <right style="thin">
        <color theme="1" tint="0.499984740745262"/>
      </right>
      <top style="thin">
        <color theme="1" tint="0.499984740745262"/>
      </top>
      <bottom>
        <color indexed="64"/>
      </bottom>
      <diagonal>
        <color indexed="64"/>
      </diagonal>
    </border>
    <border>
      <left>
        <color indexed="64"/>
      </left>
      <right>
        <color indexed="64"/>
      </right>
      <top style="thin">
        <color theme="0" tint="-0.499984740745262"/>
      </top>
      <bottom>
        <color indexed="64"/>
      </bottom>
      <diagonal>
        <color indexed="64"/>
      </diagonal>
    </border>
    <border>
      <left style="thin">
        <color theme="1" tint="0.499984740745262"/>
      </left>
      <right>
        <color indexed="64"/>
      </right>
      <top>
        <color indexed="64"/>
      </top>
      <bottom style="thin">
        <color theme="1" tint="0.499984740745262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 style="thin">
        <color theme="1" tint="0.499984740745262"/>
      </bottom>
      <diagonal>
        <color indexed="64"/>
      </diagonal>
    </border>
    <border>
      <left>
        <color indexed="64"/>
      </left>
      <right style="thin">
        <color theme="1" tint="0.499984740745262"/>
      </right>
      <top>
        <color indexed="64"/>
      </top>
      <bottom style="thin">
        <color theme="1" tint="0.499984740745262"/>
      </bottom>
      <diagonal>
        <color indexed="64"/>
      </diagonal>
    </border>
    <border>
      <left>
        <color indexed="64"/>
      </left>
      <right style="thin">
        <color theme="0"/>
      </right>
      <top style="thin">
        <color theme="1" tint="0.499984740745262"/>
      </top>
      <bottom>
        <color indexed="64"/>
      </bottom>
      <diagonal>
        <color indexed="64"/>
      </diagonal>
    </border>
  </borders>
  <cellStyleXfs count="5">
    <xf numFmtId="0" fontId="0" fillId="2" borderId="1"/>
    <xf numFmtId="9" fontId="0" fillId="2" borderId="1" applyFont="0" applyFill="0" applyBorder="0" applyAlignment="0" applyProtection="0"/>
    <xf numFmtId="170" fontId="0" fillId="2" borderId="1" applyFont="0" applyFill="0" applyBorder="0" applyAlignment="0" applyProtection="0"/>
    <xf numFmtId="0" fontId="10" fillId="2" borderId="1"/>
    <xf numFmtId="9" fontId="10" fillId="2" borderId="1" applyFont="0" applyFill="0" applyBorder="0" applyAlignment="0" applyProtection="0"/>
  </cellStyleXfs>
  <cellXfs count="120">
    <xf numFmtId="0" fontId="0" fillId="2" borderId="1" xfId="0"/>
    <xf numFmtId="0" fontId="0" fillId="2" borderId="1" xfId="0" applyFont="1"/>
    <xf numFmtId="0" fontId="0" fillId="2" borderId="1" xfId="0" applyFont="1" applyFill="1"/>
    <xf numFmtId="0" fontId="1" fillId="2" borderId="1" xfId="0" applyFont="1"/>
    <xf numFmtId="0" fontId="1" fillId="2" borderId="1" xfId="0" applyFont="1" applyAlignment="1">
      <alignment horizontal="center"/>
    </xf>
    <xf numFmtId="168" fontId="1" fillId="2" borderId="1" xfId="0" applyNumberFormat="1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2" borderId="1" xfId="0" applyFont="1" applyBorder="1"/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1" fillId="2" borderId="11" xfId="0" applyFont="1" applyBorder="1" applyAlignment="1">
      <alignment horizontal="center"/>
    </xf>
    <xf numFmtId="0" fontId="1" fillId="2" borderId="11" xfId="0" applyFont="1" applyBorder="1"/>
    <xf numFmtId="168" fontId="1" fillId="2" borderId="11" xfId="0" applyNumberFormat="1" applyFont="1" applyBorder="1"/>
    <xf numFmtId="168" fontId="1" fillId="2" borderId="12" xfId="0" applyNumberFormat="1" applyFont="1" applyBorder="1"/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168" fontId="2" fillId="3" borderId="14" xfId="0" applyNumberFormat="1" applyFont="1" applyFill="1" applyBorder="1" applyAlignment="1">
      <alignment horizontal="center"/>
    </xf>
    <xf numFmtId="168" fontId="6" fillId="3" borderId="15" xfId="0" applyNumberFormat="1" applyFont="1" applyFill="1" applyBorder="1" applyAlignment="1">
      <alignment horizontal="center" vertical="center" wrapText="1"/>
    </xf>
    <xf numFmtId="168" fontId="6" fillId="3" borderId="16" xfId="0" applyNumberFormat="1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168" fontId="6" fillId="3" borderId="18" xfId="0" applyNumberFormat="1" applyFont="1" applyFill="1" applyBorder="1" applyAlignment="1">
      <alignment horizontal="center" vertical="center" wrapText="1"/>
    </xf>
    <xf numFmtId="168" fontId="6" fillId="3" borderId="19" xfId="0" applyNumberFormat="1" applyFont="1" applyFill="1" applyBorder="1" applyAlignment="1">
      <alignment horizontal="center" vertical="center" wrapText="1"/>
    </xf>
    <xf numFmtId="168" fontId="6" fillId="3" borderId="2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8" fontId="2" fillId="4" borderId="1" xfId="0" applyNumberFormat="1" applyFont="1" applyFill="1" applyBorder="1" applyAlignment="1">
      <alignment horizontal="center" vertical="center" wrapText="1"/>
    </xf>
    <xf numFmtId="168" fontId="2" fillId="4" borderId="21" xfId="0" applyNumberFormat="1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/>
    </xf>
    <xf numFmtId="0" fontId="5" fillId="3" borderId="23" xfId="0" applyFont="1" applyFill="1" applyBorder="1"/>
    <xf numFmtId="175" fontId="7" fillId="3" borderId="23" xfId="0" applyNumberFormat="1" applyFont="1" applyFill="1" applyBorder="1" applyAlignment="1">
      <alignment horizontal="right" vertical="center"/>
    </xf>
    <xf numFmtId="9" fontId="7" fillId="3" borderId="24" xfId="1" applyFont="1" applyFill="1" applyBorder="1" applyAlignment="1">
      <alignment horizontal="center" vertical="center"/>
    </xf>
    <xf numFmtId="0" fontId="6" fillId="2" borderId="25" xfId="0" applyFont="1" applyBorder="1" applyAlignment="1">
      <alignment horizontal="center"/>
    </xf>
    <xf numFmtId="0" fontId="6" fillId="2" borderId="1" xfId="0" applyFont="1" applyBorder="1"/>
    <xf numFmtId="175" fontId="8" fillId="2" borderId="1" xfId="2" applyNumberFormat="1" applyFont="1" applyBorder="1" applyAlignment="1">
      <alignment horizontal="right" vertical="center"/>
    </xf>
    <xf numFmtId="175" fontId="8" fillId="2" borderId="1" xfId="0" applyNumberFormat="1" applyFont="1" applyBorder="1" applyAlignment="1">
      <alignment horizontal="right" vertical="center"/>
    </xf>
    <xf numFmtId="9" fontId="8" fillId="2" borderId="26" xfId="1" applyFont="1" applyBorder="1" applyAlignment="1">
      <alignment horizontal="center" vertical="center"/>
    </xf>
    <xf numFmtId="0" fontId="5" fillId="3" borderId="27" xfId="0" applyFont="1" applyFill="1" applyBorder="1" applyAlignment="1">
      <alignment horizontal="center"/>
    </xf>
    <xf numFmtId="0" fontId="5" fillId="3" borderId="28" xfId="0" applyFont="1" applyFill="1" applyBorder="1"/>
    <xf numFmtId="175" fontId="7" fillId="3" borderId="28" xfId="0" applyNumberFormat="1" applyFont="1" applyFill="1" applyBorder="1" applyAlignment="1">
      <alignment horizontal="right" vertical="center"/>
    </xf>
    <xf numFmtId="9" fontId="7" fillId="3" borderId="29" xfId="1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/>
    </xf>
    <xf numFmtId="0" fontId="6" fillId="2" borderId="1" xfId="0" applyFont="1" applyFill="1" applyBorder="1"/>
    <xf numFmtId="175" fontId="8" fillId="2" borderId="1" xfId="2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wrapText="1"/>
    </xf>
    <xf numFmtId="175" fontId="8" fillId="2" borderId="1" xfId="0" applyNumberFormat="1" applyFont="1" applyFill="1" applyBorder="1" applyAlignment="1">
      <alignment horizontal="right" vertical="center"/>
    </xf>
    <xf numFmtId="9" fontId="8" fillId="2" borderId="26" xfId="1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vertical="center" wrapText="1"/>
    </xf>
    <xf numFmtId="175" fontId="7" fillId="3" borderId="31" xfId="0" applyNumberFormat="1" applyFont="1" applyFill="1" applyBorder="1" applyAlignment="1">
      <alignment horizontal="right" vertical="center"/>
    </xf>
    <xf numFmtId="9" fontId="7" fillId="3" borderId="32" xfId="1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5" fillId="3" borderId="1" xfId="0" applyFont="1" applyFill="1" applyBorder="1"/>
    <xf numFmtId="175" fontId="7" fillId="3" borderId="1" xfId="0" applyNumberFormat="1" applyFont="1" applyFill="1" applyBorder="1" applyAlignment="1">
      <alignment horizontal="right" vertical="center"/>
    </xf>
    <xf numFmtId="9" fontId="7" fillId="3" borderId="26" xfId="1" applyFont="1" applyFill="1" applyBorder="1" applyAlignment="1">
      <alignment horizontal="center" vertical="center"/>
    </xf>
    <xf numFmtId="0" fontId="9" fillId="2" borderId="25" xfId="0" applyFont="1" applyBorder="1" applyAlignment="1">
      <alignment horizontal="center"/>
    </xf>
    <xf numFmtId="0" fontId="5" fillId="2" borderId="33" xfId="0" applyFont="1" applyBorder="1" applyAlignment="1">
      <alignment horizontal="center"/>
    </xf>
    <xf numFmtId="0" fontId="6" fillId="2" borderId="33" xfId="0" applyFont="1" applyBorder="1"/>
    <xf numFmtId="4" fontId="0" fillId="2" borderId="33" xfId="0" applyNumberFormat="1" applyFont="1" applyBorder="1" applyAlignment="1">
      <alignment horizontal="right" vertical="center"/>
    </xf>
    <xf numFmtId="4" fontId="0" fillId="2" borderId="33" xfId="1" applyNumberFormat="1" applyFont="1" applyBorder="1" applyAlignment="1">
      <alignment horizontal="right" vertical="center"/>
    </xf>
    <xf numFmtId="9" fontId="0" fillId="2" borderId="33" xfId="1" applyFont="1" applyBorder="1" applyAlignment="1">
      <alignment horizontal="center" vertical="center"/>
    </xf>
    <xf numFmtId="0" fontId="5" fillId="3" borderId="27" xfId="0" applyFont="1" applyFill="1" applyBorder="1" applyAlignment="1">
      <alignment horizontal="right"/>
    </xf>
    <xf numFmtId="0" fontId="5" fillId="3" borderId="28" xfId="0" applyFont="1" applyFill="1" applyBorder="1" applyAlignment="1">
      <alignment horizontal="right"/>
    </xf>
    <xf numFmtId="175" fontId="5" fillId="3" borderId="28" xfId="0" applyNumberFormat="1" applyFont="1" applyFill="1" applyBorder="1" applyAlignment="1">
      <alignment horizontal="right" vertical="center"/>
    </xf>
    <xf numFmtId="9" fontId="5" fillId="3" borderId="29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168" fontId="4" fillId="2" borderId="1" xfId="0" applyNumberFormat="1" applyFont="1" applyFill="1" applyBorder="1"/>
    <xf numFmtId="168" fontId="0" fillId="2" borderId="1" xfId="0" applyNumberFormat="1" applyFont="1" applyFill="1" applyBorder="1"/>
    <xf numFmtId="168" fontId="0" fillId="2" borderId="1" xfId="0" applyNumberFormat="1" applyFont="1" applyFill="1" applyBorder="1" applyAlignment="1">
      <alignment horizontal="center"/>
    </xf>
    <xf numFmtId="0" fontId="5" fillId="3" borderId="30" xfId="0" applyFont="1" applyFill="1" applyBorder="1" applyAlignment="1">
      <alignment horizontal="center"/>
    </xf>
    <xf numFmtId="0" fontId="5" fillId="3" borderId="31" xfId="0" applyFont="1" applyFill="1" applyBorder="1" applyAlignment="1">
      <alignment horizontal="center" vertical="center" wrapText="1"/>
    </xf>
    <xf numFmtId="168" fontId="6" fillId="3" borderId="31" xfId="0" applyNumberFormat="1" applyFont="1" applyFill="1" applyBorder="1" applyAlignment="1">
      <alignment horizontal="center" vertical="center" wrapText="1"/>
    </xf>
    <xf numFmtId="168" fontId="6" fillId="3" borderId="32" xfId="0" applyNumberFormat="1" applyFont="1" applyFill="1" applyBorder="1" applyAlignment="1">
      <alignment horizontal="center" vertical="center" wrapText="1"/>
    </xf>
    <xf numFmtId="0" fontId="6" fillId="2" borderId="30" xfId="0" applyFont="1" applyBorder="1" applyAlignment="1">
      <alignment horizontal="center"/>
    </xf>
    <xf numFmtId="0" fontId="6" fillId="2" borderId="31" xfId="0" applyFont="1" applyBorder="1"/>
    <xf numFmtId="175" fontId="8" fillId="2" borderId="31" xfId="0" applyNumberFormat="1" applyFont="1" applyBorder="1" applyAlignment="1">
      <alignment horizontal="right"/>
    </xf>
    <xf numFmtId="175" fontId="8" fillId="2" borderId="31" xfId="2" applyNumberFormat="1" applyFont="1" applyBorder="1" applyAlignment="1">
      <alignment horizontal="right"/>
    </xf>
    <xf numFmtId="175" fontId="8" fillId="2" borderId="31" xfId="2" applyNumberFormat="1" applyFont="1" applyFill="1" applyBorder="1" applyAlignment="1">
      <alignment horizontal="right"/>
    </xf>
    <xf numFmtId="9" fontId="8" fillId="2" borderId="32" xfId="1" applyFont="1" applyFill="1" applyBorder="1" applyAlignment="1">
      <alignment horizontal="center"/>
    </xf>
    <xf numFmtId="175" fontId="8" fillId="2" borderId="1" xfId="0" applyNumberFormat="1" applyFont="1" applyBorder="1" applyAlignment="1">
      <alignment horizontal="right"/>
    </xf>
    <xf numFmtId="175" fontId="8" fillId="2" borderId="1" xfId="2" applyNumberFormat="1" applyFont="1" applyBorder="1" applyAlignment="1">
      <alignment horizontal="right"/>
    </xf>
    <xf numFmtId="175" fontId="8" fillId="2" borderId="1" xfId="2" applyNumberFormat="1" applyFont="1" applyFill="1" applyBorder="1" applyAlignment="1">
      <alignment horizontal="right"/>
    </xf>
    <xf numFmtId="9" fontId="8" fillId="2" borderId="26" xfId="1" applyFont="1" applyFill="1" applyBorder="1" applyAlignment="1">
      <alignment horizontal="center"/>
    </xf>
    <xf numFmtId="0" fontId="6" fillId="2" borderId="34" xfId="0" applyFont="1" applyBorder="1" applyAlignment="1">
      <alignment horizontal="center"/>
    </xf>
    <xf numFmtId="0" fontId="6" fillId="2" borderId="35" xfId="0" applyFont="1" applyBorder="1"/>
    <xf numFmtId="175" fontId="8" fillId="2" borderId="35" xfId="0" applyNumberFormat="1" applyFont="1" applyBorder="1" applyAlignment="1">
      <alignment horizontal="right"/>
    </xf>
    <xf numFmtId="175" fontId="8" fillId="2" borderId="35" xfId="2" applyNumberFormat="1" applyFont="1" applyBorder="1" applyAlignment="1">
      <alignment horizontal="right"/>
    </xf>
    <xf numFmtId="175" fontId="8" fillId="2" borderId="35" xfId="2" applyNumberFormat="1" applyFont="1" applyFill="1" applyBorder="1" applyAlignment="1">
      <alignment horizontal="right"/>
    </xf>
    <xf numFmtId="9" fontId="8" fillId="2" borderId="36" xfId="1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5" fillId="3" borderId="35" xfId="0" applyFont="1" applyFill="1" applyBorder="1" applyAlignment="1">
      <alignment horizontal="right"/>
    </xf>
    <xf numFmtId="175" fontId="7" fillId="3" borderId="35" xfId="0" applyNumberFormat="1" applyFont="1" applyFill="1" applyBorder="1" applyAlignment="1">
      <alignment horizontal="right"/>
    </xf>
    <xf numFmtId="9" fontId="7" fillId="3" borderId="36" xfId="1" applyFont="1" applyFill="1" applyBorder="1" applyAlignment="1">
      <alignment horizontal="center"/>
    </xf>
    <xf numFmtId="0" fontId="6" fillId="2" borderId="1" xfId="0" applyFont="1" applyBorder="1" applyAlignment="1">
      <alignment horizontal="center"/>
    </xf>
    <xf numFmtId="168" fontId="0" fillId="2" borderId="1" xfId="0" applyNumberFormat="1" applyFont="1" applyBorder="1"/>
    <xf numFmtId="168" fontId="0" fillId="2" borderId="1" xfId="0" applyNumberFormat="1" applyFont="1" applyBorder="1" applyAlignment="1">
      <alignment horizontal="center"/>
    </xf>
    <xf numFmtId="0" fontId="5" fillId="3" borderId="28" xfId="0" applyFont="1" applyFill="1" applyBorder="1" applyAlignment="1">
      <alignment horizontal="center" vertical="center" wrapText="1"/>
    </xf>
    <xf numFmtId="168" fontId="6" fillId="3" borderId="28" xfId="0" applyNumberFormat="1" applyFont="1" applyFill="1" applyBorder="1" applyAlignment="1">
      <alignment horizontal="center" vertical="center" wrapText="1"/>
    </xf>
    <xf numFmtId="168" fontId="6" fillId="3" borderId="29" xfId="0" applyNumberFormat="1" applyFont="1" applyFill="1" applyBorder="1" applyAlignment="1">
      <alignment horizontal="center" vertical="center" wrapText="1"/>
    </xf>
    <xf numFmtId="175" fontId="8" fillId="2" borderId="1" xfId="2" applyNumberFormat="1" applyFont="1" applyFill="1" applyBorder="1"/>
    <xf numFmtId="175" fontId="8" fillId="2" borderId="1" xfId="2" applyNumberFormat="1" applyFont="1" applyFill="1" applyBorder="1" applyAlignment="1">
      <alignment horizontal="center"/>
    </xf>
    <xf numFmtId="9" fontId="6" fillId="2" borderId="26" xfId="1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175" fontId="7" fillId="3" borderId="28" xfId="0" applyNumberFormat="1" applyFont="1" applyFill="1" applyBorder="1"/>
    <xf numFmtId="9" fontId="5" fillId="3" borderId="29" xfId="1" applyFont="1" applyFill="1" applyBorder="1" applyAlignment="1">
      <alignment horizontal="center"/>
    </xf>
    <xf numFmtId="4" fontId="8" fillId="2" borderId="1" xfId="0" applyNumberFormat="1" applyFont="1" applyBorder="1"/>
    <xf numFmtId="4" fontId="8" fillId="4" borderId="1" xfId="0" applyNumberFormat="1" applyFont="1" applyFill="1" applyBorder="1"/>
    <xf numFmtId="4" fontId="8" fillId="2" borderId="1" xfId="0" applyNumberFormat="1" applyFont="1" applyBorder="1" applyAlignment="1">
      <alignment horizontal="right"/>
    </xf>
    <xf numFmtId="9" fontId="6" fillId="2" borderId="1" xfId="1" applyFont="1" applyBorder="1" applyAlignment="1">
      <alignment horizontal="center"/>
    </xf>
    <xf numFmtId="168" fontId="1" fillId="2" borderId="37" xfId="0" applyNumberFormat="1" applyFont="1" applyBorder="1"/>
    <xf numFmtId="168" fontId="1" fillId="2" borderId="2" xfId="0" applyNumberFormat="1" applyFont="1" applyBorder="1"/>
  </cellXfs>
  <cellStyles count="5">
    <cellStyle name="Normal" xfId="0" builtinId="0"/>
    <cellStyle name="Percent" xfId="1" builtinId="5"/>
    <cellStyle name="Currency" xfId="2" builtinId="4"/>
    <cellStyle name="Normal 2" xfId="3"/>
    <cellStyle name="Porcentual 2" xfId="4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showGridLines="0" zoomScaleNormal="100" workbookViewId="0"/>
  </sheetViews>
  <sheetFormatPr baseColWidth="10" defaultColWidth="11.43" defaultRowHeight="15" customHeight="1" zeroHeight="1"/>
  <cols>
    <col min="1" max="1" width="1.86" style="3" customWidth="1"/>
    <col min="2" max="2" width="5.14" style="4" customWidth="1"/>
    <col min="3" max="3" width="71" style="3" customWidth="1"/>
    <col min="4" max="8" width="14.86" style="5" customWidth="1"/>
    <col min="9" max="9" width="16.71" style="5" customWidth="1"/>
    <col min="10" max="10" width="11.57" style="5" customWidth="1"/>
    <col min="11" max="256" width="11.43" style="3"/>
  </cols>
  <sheetData>
    <row r="1" ht="8.25" customHeight="1">
      <c r="B1" s="6"/>
      <c r="C1" s="6"/>
      <c r="D1" s="6"/>
      <c r="E1" s="6"/>
      <c r="F1" s="6"/>
      <c r="G1" s="6"/>
      <c r="H1" s="6"/>
      <c r="I1" s="7"/>
      <c r="J1" s="8"/>
    </row>
    <row r="2" ht="17.1" customHeight="1">
      <c r="B2" s="9" t="s">
        <v>0</v>
      </c>
      <c r="C2" s="10"/>
      <c r="D2" s="10"/>
      <c r="E2" s="10"/>
      <c r="F2" s="10"/>
      <c r="G2" s="10"/>
      <c r="H2" s="10"/>
      <c r="I2" s="10"/>
      <c r="J2" s="11"/>
    </row>
    <row r="3" ht="17.1" customHeight="1">
      <c r="B3" s="12" t="s">
        <v>1</v>
      </c>
      <c r="C3" s="13"/>
      <c r="D3" s="13"/>
      <c r="E3" s="13"/>
      <c r="F3" s="13"/>
      <c r="G3" s="13"/>
      <c r="H3" s="13"/>
      <c r="I3" s="13"/>
      <c r="J3" s="14"/>
    </row>
    <row r="4" ht="17.1" customHeight="1">
      <c r="B4" s="15" t="s">
        <v>2</v>
      </c>
      <c r="C4" s="16"/>
      <c r="D4" s="16"/>
      <c r="E4" s="16"/>
      <c r="F4" s="16"/>
      <c r="G4" s="16"/>
      <c r="H4" s="16"/>
      <c r="I4" s="16"/>
      <c r="J4" s="17"/>
    </row>
    <row r="5" ht="6.75" customHeight="1">
      <c r="B5" s="18"/>
      <c r="C5" s="19"/>
      <c r="D5" s="20"/>
      <c r="E5" s="20"/>
      <c r="F5" s="20"/>
      <c r="G5" s="20"/>
      <c r="H5" s="20"/>
      <c r="I5" s="21"/>
      <c r="J5" s="21"/>
    </row>
    <row r="6" ht="15.75" customHeight="1">
      <c r="B6" s="22" t="s">
        <v>3</v>
      </c>
      <c r="C6" s="23"/>
      <c r="D6" s="24" t="s">
        <v>4</v>
      </c>
      <c r="E6" s="24"/>
      <c r="F6" s="24"/>
      <c r="G6" s="24"/>
      <c r="H6" s="24"/>
      <c r="I6" s="25" t="s">
        <v>5</v>
      </c>
      <c r="J6" s="26" t="s">
        <v>6</v>
      </c>
    </row>
    <row r="7" ht="25.5">
      <c r="B7" s="27"/>
      <c r="C7" s="28"/>
      <c r="D7" s="29" t="s">
        <v>7</v>
      </c>
      <c r="E7" s="29" t="s">
        <v>8</v>
      </c>
      <c r="F7" s="29" t="s">
        <v>9</v>
      </c>
      <c r="G7" s="29" t="s">
        <v>10</v>
      </c>
      <c r="H7" s="29" t="s">
        <v>11</v>
      </c>
      <c r="I7" s="30"/>
      <c r="J7" s="31"/>
    </row>
    <row r="8" ht="6" customHeight="1">
      <c r="B8" s="6"/>
      <c r="C8" s="32"/>
      <c r="D8" s="33"/>
      <c r="E8" s="33"/>
      <c r="F8" s="33"/>
      <c r="G8" s="33"/>
      <c r="H8" s="33"/>
      <c r="I8" s="33"/>
      <c r="J8" s="34"/>
    </row>
    <row r="9" s="1" customFormat="1" ht="15">
      <c r="B9" s="35" t="s">
        <v>12</v>
      </c>
      <c r="C9" s="36" t="s">
        <v>13</v>
      </c>
      <c r="D9" s="37">
        <f>SUM(D10:D17)</f>
        <v>1068860</v>
      </c>
      <c r="E9" s="37">
        <f>SUM(E10:E17)</f>
        <v>0</v>
      </c>
      <c r="F9" s="37">
        <f>D9+E9</f>
        <v>1068860</v>
      </c>
      <c r="G9" s="37">
        <f>SUM(G10:G17)</f>
        <v>880297.46999999997</v>
      </c>
      <c r="H9" s="37">
        <f>SUM(H10:H17)</f>
        <v>880297.46999999997</v>
      </c>
      <c r="I9" s="37">
        <f t="shared" ref="I9:I14" si="0">H9-D9</f>
        <v>-188562.53000000003</v>
      </c>
      <c r="J9" s="38">
        <f>IF(ISERROR(H9/D9),0,100%*(H9/D9))</f>
        <v>0.82358538068596443</v>
      </c>
    </row>
    <row r="10" s="1" customFormat="1" ht="15">
      <c r="B10" s="39" t="s">
        <v>14</v>
      </c>
      <c r="C10" s="40" t="s">
        <v>15</v>
      </c>
      <c r="D10" s="41">
        <v>22050</v>
      </c>
      <c r="E10" s="41">
        <v>0</v>
      </c>
      <c r="F10" s="42">
        <f>D10+E10</f>
        <v>22050</v>
      </c>
      <c r="G10" s="42">
        <v>0</v>
      </c>
      <c r="H10" s="42">
        <v>0</v>
      </c>
      <c r="I10" s="42">
        <f t="shared" si="0"/>
        <v>-22050</v>
      </c>
      <c r="J10" s="43">
        <f>IF(ISERROR(H10/D10),0,100%*(H10/D10))</f>
        <v>0</v>
      </c>
    </row>
    <row r="11" s="1" customFormat="1" ht="15">
      <c r="B11" s="39" t="s">
        <v>14</v>
      </c>
      <c r="C11" s="40" t="s">
        <v>16</v>
      </c>
      <c r="D11" s="41">
        <v>1011950</v>
      </c>
      <c r="E11" s="41">
        <v>0</v>
      </c>
      <c r="F11" s="42">
        <f t="shared" ref="F11:F52" si="1">D11+E11</f>
        <v>1011950</v>
      </c>
      <c r="G11" s="42">
        <v>880297.46999999997</v>
      </c>
      <c r="H11" s="42">
        <v>880297.46999999997</v>
      </c>
      <c r="I11" s="42">
        <f t="shared" si="0"/>
        <v>-131652.53000000003</v>
      </c>
      <c r="J11" s="43">
        <f t="shared" ref="J11:J50" si="2">IF(ISERROR(H11/D11),0,100%*(H11/D11))</f>
        <v>0.86990213943376649</v>
      </c>
    </row>
    <row r="12" s="1" customFormat="1" ht="15">
      <c r="B12" s="39" t="s">
        <v>14</v>
      </c>
      <c r="C12" s="40" t="s">
        <v>17</v>
      </c>
      <c r="D12" s="41">
        <v>0</v>
      </c>
      <c r="E12" s="41">
        <v>0</v>
      </c>
      <c r="F12" s="42">
        <f t="shared" si="1"/>
        <v>0</v>
      </c>
      <c r="G12" s="42">
        <v>0</v>
      </c>
      <c r="H12" s="42">
        <v>0</v>
      </c>
      <c r="I12" s="42">
        <f t="shared" si="0"/>
        <v>0</v>
      </c>
      <c r="J12" s="43">
        <f t="shared" si="2"/>
        <v>0</v>
      </c>
    </row>
    <row r="13" s="1" customFormat="1" ht="15">
      <c r="B13" s="39" t="s">
        <v>14</v>
      </c>
      <c r="C13" s="40" t="s">
        <v>18</v>
      </c>
      <c r="D13" s="41">
        <v>0</v>
      </c>
      <c r="E13" s="41">
        <v>0</v>
      </c>
      <c r="F13" s="42">
        <f t="shared" si="1"/>
        <v>0</v>
      </c>
      <c r="G13" s="42">
        <v>0</v>
      </c>
      <c r="H13" s="42">
        <v>0</v>
      </c>
      <c r="I13" s="42">
        <f t="shared" si="0"/>
        <v>0</v>
      </c>
      <c r="J13" s="43">
        <f>IF(ISERROR(H13/D13),0,100%*(H13/D13))</f>
        <v>0</v>
      </c>
    </row>
    <row r="14" s="1" customFormat="1" ht="15">
      <c r="B14" s="39" t="s">
        <v>14</v>
      </c>
      <c r="C14" s="40" t="s">
        <v>19</v>
      </c>
      <c r="D14" s="41">
        <v>0</v>
      </c>
      <c r="E14" s="41">
        <v>0</v>
      </c>
      <c r="F14" s="42">
        <f t="shared" si="1"/>
        <v>0</v>
      </c>
      <c r="G14" s="42">
        <v>0</v>
      </c>
      <c r="H14" s="42">
        <v>0</v>
      </c>
      <c r="I14" s="42">
        <f t="shared" si="0"/>
        <v>0</v>
      </c>
      <c r="J14" s="43">
        <f>IF(ISERROR(H14/D14),0,100%*(H14/D14))</f>
        <v>0</v>
      </c>
    </row>
    <row r="15" s="1" customFormat="1" ht="15">
      <c r="B15" s="39" t="s">
        <v>14</v>
      </c>
      <c r="C15" s="40" t="s">
        <v>20</v>
      </c>
      <c r="D15" s="41">
        <v>0</v>
      </c>
      <c r="E15" s="41">
        <v>0</v>
      </c>
      <c r="F15" s="42">
        <f t="shared" si="1"/>
        <v>0</v>
      </c>
      <c r="G15" s="42">
        <v>0</v>
      </c>
      <c r="H15" s="42">
        <v>0</v>
      </c>
      <c r="I15" s="42">
        <v>0</v>
      </c>
      <c r="J15" s="43">
        <f t="shared" si="2"/>
        <v>0</v>
      </c>
    </row>
    <row r="16" s="1" customFormat="1" ht="15">
      <c r="B16" s="39" t="s">
        <v>14</v>
      </c>
      <c r="C16" s="40" t="s">
        <v>21</v>
      </c>
      <c r="D16" s="41">
        <v>32550</v>
      </c>
      <c r="E16" s="41">
        <v>0</v>
      </c>
      <c r="F16" s="42">
        <f t="shared" si="1"/>
        <v>32550</v>
      </c>
      <c r="G16" s="42">
        <v>0</v>
      </c>
      <c r="H16" s="42">
        <v>0</v>
      </c>
      <c r="I16" s="42">
        <f t="shared" ref="I16:I50" si="3">H16-D16</f>
        <v>-32550</v>
      </c>
      <c r="J16" s="43">
        <f t="shared" si="2"/>
        <v>0</v>
      </c>
    </row>
    <row r="17" s="1" customFormat="1" ht="15">
      <c r="B17" s="39" t="s">
        <v>14</v>
      </c>
      <c r="C17" s="40" t="s">
        <v>22</v>
      </c>
      <c r="D17" s="41">
        <v>2310</v>
      </c>
      <c r="E17" s="41">
        <v>0</v>
      </c>
      <c r="F17" s="42">
        <f t="shared" si="1"/>
        <v>2310</v>
      </c>
      <c r="G17" s="42">
        <v>0</v>
      </c>
      <c r="H17" s="42">
        <v>0</v>
      </c>
      <c r="I17" s="42">
        <f t="shared" si="3"/>
        <v>-2310</v>
      </c>
      <c r="J17" s="43">
        <f t="shared" si="2"/>
        <v>0</v>
      </c>
    </row>
    <row r="18" s="1" customFormat="1" ht="15">
      <c r="B18" s="44" t="s">
        <v>23</v>
      </c>
      <c r="C18" s="45" t="s">
        <v>24</v>
      </c>
      <c r="D18" s="46">
        <v>0</v>
      </c>
      <c r="E18" s="46">
        <v>0</v>
      </c>
      <c r="F18" s="46">
        <f t="shared" si="1"/>
        <v>0</v>
      </c>
      <c r="G18" s="46">
        <f>SUM(G20)</f>
        <v>0</v>
      </c>
      <c r="H18" s="46">
        <f>H19</f>
        <v>0</v>
      </c>
      <c r="I18" s="46">
        <f t="shared" si="3"/>
        <v>0</v>
      </c>
      <c r="J18" s="47">
        <f t="shared" si="2"/>
        <v>0</v>
      </c>
    </row>
    <row r="19" s="2" customFormat="1" ht="15">
      <c r="B19" s="48" t="s">
        <v>14</v>
      </c>
      <c r="C19" s="49" t="s">
        <v>25</v>
      </c>
      <c r="D19" s="50">
        <v>0</v>
      </c>
      <c r="E19" s="50">
        <v>0</v>
      </c>
      <c r="F19" s="50">
        <f>D19+E19</f>
        <v>0</v>
      </c>
      <c r="G19" s="50">
        <v>0</v>
      </c>
      <c r="H19" s="41">
        <v>0</v>
      </c>
      <c r="I19" s="42">
        <f t="shared" si="3"/>
        <v>0</v>
      </c>
      <c r="J19" s="43">
        <f t="shared" si="2"/>
        <v>0</v>
      </c>
    </row>
    <row r="20" s="1" customFormat="1" ht="15">
      <c r="B20" s="44" t="s">
        <v>26</v>
      </c>
      <c r="C20" s="45" t="s">
        <v>27</v>
      </c>
      <c r="D20" s="46">
        <f>SUM(D21)</f>
        <v>10000</v>
      </c>
      <c r="E20" s="46">
        <f>SUM(E21)</f>
        <v>0</v>
      </c>
      <c r="F20" s="46">
        <f t="shared" si="1"/>
        <v>10000</v>
      </c>
      <c r="G20" s="46">
        <f>SUM(G21)</f>
        <v>0</v>
      </c>
      <c r="H20" s="46">
        <f>SUM(H21)</f>
        <v>0</v>
      </c>
      <c r="I20" s="46">
        <f t="shared" si="3"/>
        <v>-10000</v>
      </c>
      <c r="J20" s="47">
        <f t="shared" si="2"/>
        <v>0</v>
      </c>
    </row>
    <row r="21" s="2" customFormat="1" ht="15">
      <c r="B21" s="48" t="s">
        <v>14</v>
      </c>
      <c r="C21" s="49" t="s">
        <v>28</v>
      </c>
      <c r="D21" s="50">
        <v>10000</v>
      </c>
      <c r="E21" s="50">
        <v>0</v>
      </c>
      <c r="F21" s="50">
        <f t="shared" si="1"/>
        <v>10000</v>
      </c>
      <c r="G21" s="50">
        <v>0</v>
      </c>
      <c r="H21" s="41">
        <v>0</v>
      </c>
      <c r="I21" s="42">
        <f t="shared" si="3"/>
        <v>-10000</v>
      </c>
      <c r="J21" s="43">
        <f t="shared" si="2"/>
        <v>0</v>
      </c>
    </row>
    <row r="22" s="1" customFormat="1" ht="15">
      <c r="B22" s="44" t="s">
        <v>29</v>
      </c>
      <c r="C22" s="45" t="s">
        <v>30</v>
      </c>
      <c r="D22" s="46">
        <f>SUM(D23:D27)</f>
        <v>1195056</v>
      </c>
      <c r="E22" s="46">
        <f>SUM(E23:E27)</f>
        <v>0</v>
      </c>
      <c r="F22" s="46">
        <f t="shared" si="1"/>
        <v>1195056</v>
      </c>
      <c r="G22" s="46">
        <f>SUM(G23:G27)</f>
        <v>946115.10999999999</v>
      </c>
      <c r="H22" s="46">
        <f>SUM(H23:H27)</f>
        <v>946115.10999999999</v>
      </c>
      <c r="I22" s="46">
        <f t="shared" si="3"/>
        <v>-248940.89000000001</v>
      </c>
      <c r="J22" s="47">
        <f t="shared" si="2"/>
        <v>0.79169102535780744</v>
      </c>
    </row>
    <row r="23" s="1" customFormat="1" ht="26.25">
      <c r="B23" s="48" t="s">
        <v>14</v>
      </c>
      <c r="C23" s="51" t="s">
        <v>31</v>
      </c>
      <c r="D23" s="50">
        <v>99524</v>
      </c>
      <c r="E23" s="50">
        <v>0</v>
      </c>
      <c r="F23" s="52">
        <f t="shared" si="1"/>
        <v>99524</v>
      </c>
      <c r="G23" s="50">
        <v>14933.34</v>
      </c>
      <c r="H23" s="50">
        <v>14933.34</v>
      </c>
      <c r="I23" s="42">
        <f t="shared" si="3"/>
        <v>-84590.660000000003</v>
      </c>
      <c r="J23" s="43">
        <f t="shared" si="2"/>
        <v>0.15004762670310678</v>
      </c>
    </row>
    <row r="24" s="1" customFormat="1" ht="15">
      <c r="B24" s="48" t="s">
        <v>14</v>
      </c>
      <c r="C24" s="51" t="s">
        <v>32</v>
      </c>
      <c r="D24" s="50">
        <v>0</v>
      </c>
      <c r="E24" s="50">
        <v>0</v>
      </c>
      <c r="F24" s="52">
        <f t="shared" si="1"/>
        <v>0</v>
      </c>
      <c r="G24" s="50">
        <v>0</v>
      </c>
      <c r="H24" s="50">
        <v>0</v>
      </c>
      <c r="I24" s="42">
        <f t="shared" si="3"/>
        <v>0</v>
      </c>
      <c r="J24" s="43">
        <f t="shared" si="2"/>
        <v>0</v>
      </c>
    </row>
    <row r="25" s="1" customFormat="1" ht="15">
      <c r="B25" s="48" t="s">
        <v>14</v>
      </c>
      <c r="C25" s="51" t="s">
        <v>33</v>
      </c>
      <c r="D25" s="50">
        <v>1052134</v>
      </c>
      <c r="E25" s="50">
        <v>0</v>
      </c>
      <c r="F25" s="52">
        <f t="shared" si="1"/>
        <v>1052134</v>
      </c>
      <c r="G25" s="50">
        <v>882949.91000000003</v>
      </c>
      <c r="H25" s="50">
        <v>882949.91000000003</v>
      </c>
      <c r="I25" s="42">
        <f t="shared" si="3"/>
        <v>-169184.08999999997</v>
      </c>
      <c r="J25" s="43">
        <f t="shared" si="2"/>
        <v>0.83919910391642127</v>
      </c>
    </row>
    <row r="26" s="1" customFormat="1" ht="15">
      <c r="B26" s="48" t="s">
        <v>14</v>
      </c>
      <c r="C26" s="51" t="s">
        <v>34</v>
      </c>
      <c r="D26" s="50">
        <v>0</v>
      </c>
      <c r="E26" s="50">
        <v>0</v>
      </c>
      <c r="F26" s="52">
        <f t="shared" si="1"/>
        <v>0</v>
      </c>
      <c r="G26" s="50">
        <v>15551.860000000001</v>
      </c>
      <c r="H26" s="50">
        <v>15551.860000000001</v>
      </c>
      <c r="I26" s="50">
        <f t="shared" si="3"/>
        <v>15551.860000000001</v>
      </c>
      <c r="J26" s="53">
        <f t="shared" si="2"/>
        <v>0</v>
      </c>
    </row>
    <row r="27" s="1" customFormat="1" ht="15">
      <c r="B27" s="48" t="s">
        <v>14</v>
      </c>
      <c r="C27" s="51" t="s">
        <v>21</v>
      </c>
      <c r="D27" s="50">
        <v>43398</v>
      </c>
      <c r="E27" s="50">
        <v>0</v>
      </c>
      <c r="F27" s="52">
        <f t="shared" si="1"/>
        <v>43398</v>
      </c>
      <c r="G27" s="50">
        <v>32680</v>
      </c>
      <c r="H27" s="50">
        <v>32680</v>
      </c>
      <c r="I27" s="42">
        <f t="shared" si="3"/>
        <v>-10718</v>
      </c>
      <c r="J27" s="43">
        <f t="shared" si="2"/>
        <v>0.75303009355269823</v>
      </c>
    </row>
    <row r="28" s="1" customFormat="1" ht="32.25" customHeight="1">
      <c r="B28" s="54" t="s">
        <v>35</v>
      </c>
      <c r="C28" s="55" t="s">
        <v>36</v>
      </c>
      <c r="D28" s="56">
        <v>0</v>
      </c>
      <c r="E28" s="56">
        <v>0</v>
      </c>
      <c r="F28" s="56">
        <f t="shared" si="1"/>
        <v>0</v>
      </c>
      <c r="G28" s="56">
        <v>0</v>
      </c>
      <c r="H28" s="56">
        <v>0</v>
      </c>
      <c r="I28" s="56">
        <f t="shared" si="3"/>
        <v>0</v>
      </c>
      <c r="J28" s="57">
        <f t="shared" si="2"/>
        <v>0</v>
      </c>
    </row>
    <row r="29" s="1" customFormat="1" ht="15">
      <c r="B29" s="44" t="s">
        <v>37</v>
      </c>
      <c r="C29" s="45" t="s">
        <v>38</v>
      </c>
      <c r="D29" s="46">
        <f>SUM(D30:D32)</f>
        <v>130000</v>
      </c>
      <c r="E29" s="46">
        <f>SUM(E30:E32)</f>
        <v>0</v>
      </c>
      <c r="F29" s="46">
        <f t="shared" si="1"/>
        <v>130000</v>
      </c>
      <c r="G29" s="46">
        <f>SUM(G30:G32)</f>
        <v>34100.050000000003</v>
      </c>
      <c r="H29" s="46">
        <f>SUM(H30:H32)</f>
        <v>34100.050000000003</v>
      </c>
      <c r="I29" s="46">
        <f t="shared" si="3"/>
        <v>-95899.949999999997</v>
      </c>
      <c r="J29" s="47">
        <f t="shared" si="2"/>
        <v>0.26230807692307695</v>
      </c>
    </row>
    <row r="30" s="2" customFormat="1" ht="15">
      <c r="B30" s="48" t="s">
        <v>14</v>
      </c>
      <c r="C30" s="49" t="s">
        <v>39</v>
      </c>
      <c r="D30" s="50">
        <v>130000</v>
      </c>
      <c r="E30" s="50">
        <v>0</v>
      </c>
      <c r="F30" s="52">
        <f t="shared" si="1"/>
        <v>130000</v>
      </c>
      <c r="G30" s="50">
        <v>34100.050000000003</v>
      </c>
      <c r="H30" s="50">
        <v>34100.050000000003</v>
      </c>
      <c r="I30" s="42">
        <f t="shared" si="3"/>
        <v>-95899.949999999997</v>
      </c>
      <c r="J30" s="43">
        <f t="shared" si="2"/>
        <v>0.26230807692307695</v>
      </c>
    </row>
    <row r="31" s="2" customFormat="1" ht="15">
      <c r="B31" s="48" t="s">
        <v>14</v>
      </c>
      <c r="C31" s="49" t="s">
        <v>40</v>
      </c>
      <c r="D31" s="50">
        <v>0</v>
      </c>
      <c r="E31" s="50">
        <v>0</v>
      </c>
      <c r="F31" s="52">
        <f t="shared" si="1"/>
        <v>0</v>
      </c>
      <c r="G31" s="50">
        <v>0</v>
      </c>
      <c r="H31" s="50">
        <v>0</v>
      </c>
      <c r="I31" s="42">
        <f t="shared" si="3"/>
        <v>0</v>
      </c>
      <c r="J31" s="43">
        <f t="shared" si="2"/>
        <v>0</v>
      </c>
    </row>
    <row r="32" s="2" customFormat="1" ht="15">
      <c r="B32" s="48" t="s">
        <v>14</v>
      </c>
      <c r="C32" s="49" t="s">
        <v>21</v>
      </c>
      <c r="D32" s="50">
        <v>0</v>
      </c>
      <c r="E32" s="50">
        <v>0</v>
      </c>
      <c r="F32" s="52">
        <f t="shared" si="1"/>
        <v>0</v>
      </c>
      <c r="G32" s="50">
        <v>0</v>
      </c>
      <c r="H32" s="50">
        <v>0</v>
      </c>
      <c r="I32" s="42">
        <f t="shared" si="3"/>
        <v>0</v>
      </c>
      <c r="J32" s="43">
        <f t="shared" si="2"/>
        <v>0</v>
      </c>
    </row>
    <row r="33" s="1" customFormat="1" ht="15.75" customHeight="1">
      <c r="B33" s="44" t="s">
        <v>41</v>
      </c>
      <c r="C33" s="45" t="s">
        <v>42</v>
      </c>
      <c r="D33" s="46">
        <f>SUM(D34:D37)</f>
        <v>303187</v>
      </c>
      <c r="E33" s="46">
        <f>SUM(E34:E37)</f>
        <v>0</v>
      </c>
      <c r="F33" s="46">
        <f t="shared" si="1"/>
        <v>303187</v>
      </c>
      <c r="G33" s="46">
        <f>SUM(G34:G37)</f>
        <v>0</v>
      </c>
      <c r="H33" s="46">
        <f>SUM(H34:H37)</f>
        <v>0</v>
      </c>
      <c r="I33" s="46">
        <f t="shared" si="3"/>
        <v>-303187</v>
      </c>
      <c r="J33" s="47">
        <f t="shared" si="2"/>
        <v>0</v>
      </c>
    </row>
    <row r="34" s="2" customFormat="1" ht="15.75" customHeight="1">
      <c r="B34" s="48" t="s">
        <v>14</v>
      </c>
      <c r="C34" s="49" t="s">
        <v>43</v>
      </c>
      <c r="D34" s="50">
        <v>0</v>
      </c>
      <c r="E34" s="50">
        <v>0</v>
      </c>
      <c r="F34" s="52">
        <f t="shared" si="1"/>
        <v>0</v>
      </c>
      <c r="G34" s="50">
        <v>0</v>
      </c>
      <c r="H34" s="50">
        <v>0</v>
      </c>
      <c r="I34" s="42">
        <f t="shared" si="3"/>
        <v>0</v>
      </c>
      <c r="J34" s="43">
        <f t="shared" si="2"/>
        <v>0</v>
      </c>
    </row>
    <row r="35" s="2" customFormat="1" ht="15.75" customHeight="1">
      <c r="B35" s="58" t="s">
        <v>14</v>
      </c>
      <c r="C35" s="49" t="s">
        <v>44</v>
      </c>
      <c r="D35" s="50">
        <v>0</v>
      </c>
      <c r="E35" s="50">
        <v>0</v>
      </c>
      <c r="F35" s="52">
        <f t="shared" si="1"/>
        <v>0</v>
      </c>
      <c r="G35" s="50">
        <v>0</v>
      </c>
      <c r="H35" s="50">
        <v>0</v>
      </c>
      <c r="I35" s="42">
        <f t="shared" si="3"/>
        <v>0</v>
      </c>
      <c r="J35" s="43">
        <f t="shared" si="2"/>
        <v>0</v>
      </c>
    </row>
    <row r="36" s="2" customFormat="1" ht="15.75" customHeight="1">
      <c r="B36" s="48" t="s">
        <v>14</v>
      </c>
      <c r="C36" s="49" t="s">
        <v>45</v>
      </c>
      <c r="D36" s="50">
        <v>275625</v>
      </c>
      <c r="E36" s="50">
        <v>0</v>
      </c>
      <c r="F36" s="52">
        <f t="shared" si="1"/>
        <v>275625</v>
      </c>
      <c r="G36" s="50">
        <v>0</v>
      </c>
      <c r="H36" s="50">
        <v>0</v>
      </c>
      <c r="I36" s="42">
        <f t="shared" si="3"/>
        <v>-275625</v>
      </c>
      <c r="J36" s="43">
        <f t="shared" si="2"/>
        <v>0</v>
      </c>
    </row>
    <row r="37" s="2" customFormat="1" ht="15.75" customHeight="1">
      <c r="B37" s="48" t="s">
        <v>14</v>
      </c>
      <c r="C37" s="49" t="s">
        <v>21</v>
      </c>
      <c r="D37" s="50">
        <v>27562</v>
      </c>
      <c r="E37" s="50">
        <v>0</v>
      </c>
      <c r="F37" s="52">
        <f t="shared" si="1"/>
        <v>27562</v>
      </c>
      <c r="G37" s="50">
        <v>0</v>
      </c>
      <c r="H37" s="50">
        <v>0</v>
      </c>
      <c r="I37" s="42">
        <f t="shared" si="3"/>
        <v>-27562</v>
      </c>
      <c r="J37" s="43">
        <f t="shared" si="2"/>
        <v>0</v>
      </c>
    </row>
    <row r="38" s="1" customFormat="1" ht="15">
      <c r="B38" s="44" t="s">
        <v>46</v>
      </c>
      <c r="C38" s="45" t="s">
        <v>47</v>
      </c>
      <c r="D38" s="46">
        <f>SUM(D39:D41)</f>
        <v>20451818</v>
      </c>
      <c r="E38" s="46">
        <f>SUM(E39:E41)</f>
        <v>0</v>
      </c>
      <c r="F38" s="46">
        <f t="shared" si="1"/>
        <v>20451818</v>
      </c>
      <c r="G38" s="46">
        <f>SUM(G39:G41)</f>
        <v>5996274.6499999994</v>
      </c>
      <c r="H38" s="46">
        <f>SUM(H39:H41)</f>
        <v>5996274.6499999994</v>
      </c>
      <c r="I38" s="46">
        <f t="shared" si="3"/>
        <v>-14455543.350000001</v>
      </c>
      <c r="J38" s="47">
        <f t="shared" si="2"/>
        <v>0.29319029975721472</v>
      </c>
    </row>
    <row r="39" s="1" customFormat="1" ht="15">
      <c r="B39" s="39" t="s">
        <v>14</v>
      </c>
      <c r="C39" s="40" t="s">
        <v>48</v>
      </c>
      <c r="D39" s="41">
        <v>16253515</v>
      </c>
      <c r="E39" s="50">
        <v>0</v>
      </c>
      <c r="F39" s="41">
        <f t="shared" si="1"/>
        <v>16253515</v>
      </c>
      <c r="G39" s="41">
        <v>4689734.4299999997</v>
      </c>
      <c r="H39" s="41">
        <v>4689734.4299999997</v>
      </c>
      <c r="I39" s="42">
        <f t="shared" si="3"/>
        <v>-11563780.57</v>
      </c>
      <c r="J39" s="43">
        <f t="shared" si="2"/>
        <v>0.28853662915375533</v>
      </c>
    </row>
    <row r="40" s="1" customFormat="1" ht="15">
      <c r="B40" s="39" t="s">
        <v>14</v>
      </c>
      <c r="C40" s="40" t="s">
        <v>49</v>
      </c>
      <c r="D40" s="41">
        <v>4103368</v>
      </c>
      <c r="E40" s="50">
        <v>0</v>
      </c>
      <c r="F40" s="41">
        <f t="shared" si="1"/>
        <v>4103368</v>
      </c>
      <c r="G40" s="41">
        <v>1306540.22</v>
      </c>
      <c r="H40" s="41">
        <v>1306540.22</v>
      </c>
      <c r="I40" s="42">
        <f t="shared" si="3"/>
        <v>-2796827.7800000003</v>
      </c>
      <c r="J40" s="43">
        <f t="shared" si="2"/>
        <v>0.31840678681512358</v>
      </c>
    </row>
    <row r="41" s="1" customFormat="1" ht="15">
      <c r="B41" s="39" t="s">
        <v>14</v>
      </c>
      <c r="C41" s="40" t="s">
        <v>50</v>
      </c>
      <c r="D41" s="41">
        <v>94935</v>
      </c>
      <c r="E41" s="50">
        <v>0</v>
      </c>
      <c r="F41" s="41">
        <f t="shared" si="1"/>
        <v>94935</v>
      </c>
      <c r="G41" s="41">
        <v>0</v>
      </c>
      <c r="H41" s="41">
        <v>0</v>
      </c>
      <c r="I41" s="42">
        <f t="shared" si="3"/>
        <v>-94935</v>
      </c>
      <c r="J41" s="43">
        <f t="shared" si="2"/>
        <v>0</v>
      </c>
    </row>
    <row r="42" s="1" customFormat="1" ht="15">
      <c r="B42" s="44" t="s">
        <v>14</v>
      </c>
      <c r="C42" s="45" t="s">
        <v>51</v>
      </c>
      <c r="D42" s="46">
        <f>SUM(D43:D48)</f>
        <v>0</v>
      </c>
      <c r="E42" s="46">
        <f>SUM(E43:E48)</f>
        <v>0</v>
      </c>
      <c r="F42" s="46">
        <f t="shared" si="1"/>
        <v>0</v>
      </c>
      <c r="G42" s="46">
        <f>SUM(G43:G48)</f>
        <v>0</v>
      </c>
      <c r="H42" s="46">
        <f>SUM(H43:H48)</f>
        <v>0</v>
      </c>
      <c r="I42" s="46">
        <f t="shared" si="3"/>
        <v>0</v>
      </c>
      <c r="J42" s="47">
        <f t="shared" si="2"/>
        <v>0</v>
      </c>
    </row>
    <row r="43" s="1" customFormat="1" ht="15">
      <c r="B43" s="39">
        <v>4221</v>
      </c>
      <c r="C43" s="40" t="s">
        <v>52</v>
      </c>
      <c r="D43" s="41">
        <v>0</v>
      </c>
      <c r="E43" s="50">
        <v>0</v>
      </c>
      <c r="F43" s="42">
        <f t="shared" si="1"/>
        <v>0</v>
      </c>
      <c r="G43" s="41">
        <v>0</v>
      </c>
      <c r="H43" s="41">
        <v>0</v>
      </c>
      <c r="I43" s="42">
        <f t="shared" si="3"/>
        <v>0</v>
      </c>
      <c r="J43" s="43">
        <f t="shared" si="2"/>
        <v>0</v>
      </c>
    </row>
    <row r="44" s="1" customFormat="1" ht="15">
      <c r="B44" s="39" t="s">
        <v>14</v>
      </c>
      <c r="C44" s="40" t="s">
        <v>53</v>
      </c>
      <c r="D44" s="41">
        <v>0</v>
      </c>
      <c r="E44" s="50">
        <v>0</v>
      </c>
      <c r="F44" s="42">
        <f t="shared" si="1"/>
        <v>0</v>
      </c>
      <c r="G44" s="41">
        <v>0</v>
      </c>
      <c r="H44" s="41">
        <v>0</v>
      </c>
      <c r="I44" s="42">
        <f t="shared" si="3"/>
        <v>0</v>
      </c>
      <c r="J44" s="43">
        <f t="shared" si="2"/>
        <v>0</v>
      </c>
    </row>
    <row r="45" s="1" customFormat="1" ht="15">
      <c r="B45" s="39" t="s">
        <v>14</v>
      </c>
      <c r="C45" s="40" t="s">
        <v>54</v>
      </c>
      <c r="D45" s="41">
        <v>0</v>
      </c>
      <c r="E45" s="50">
        <v>0</v>
      </c>
      <c r="F45" s="42">
        <f t="shared" si="1"/>
        <v>0</v>
      </c>
      <c r="G45" s="41">
        <v>0</v>
      </c>
      <c r="H45" s="41">
        <v>0</v>
      </c>
      <c r="I45" s="42">
        <f t="shared" si="3"/>
        <v>0</v>
      </c>
      <c r="J45" s="43">
        <f t="shared" si="2"/>
        <v>0</v>
      </c>
    </row>
    <row r="46" s="1" customFormat="1" ht="15">
      <c r="B46" s="39" t="s">
        <v>14</v>
      </c>
      <c r="C46" s="40" t="s">
        <v>55</v>
      </c>
      <c r="D46" s="41">
        <v>0</v>
      </c>
      <c r="E46" s="50">
        <v>0</v>
      </c>
      <c r="F46" s="42">
        <f t="shared" si="1"/>
        <v>0</v>
      </c>
      <c r="G46" s="41">
        <v>0</v>
      </c>
      <c r="H46" s="41">
        <v>0</v>
      </c>
      <c r="I46" s="42">
        <f t="shared" si="3"/>
        <v>0</v>
      </c>
      <c r="J46" s="43">
        <f>IF(ISERROR(H46/D46),0,100%*(H46/D46))</f>
        <v>0</v>
      </c>
    </row>
    <row r="47" s="1" customFormat="1" ht="15">
      <c r="B47" s="39" t="s">
        <v>14</v>
      </c>
      <c r="C47" s="40" t="s">
        <v>56</v>
      </c>
      <c r="D47" s="41">
        <v>0</v>
      </c>
      <c r="E47" s="50">
        <v>0</v>
      </c>
      <c r="F47" s="42">
        <f t="shared" si="1"/>
        <v>0</v>
      </c>
      <c r="G47" s="41">
        <v>0</v>
      </c>
      <c r="H47" s="41">
        <v>0</v>
      </c>
      <c r="I47" s="42">
        <f t="shared" si="3"/>
        <v>0</v>
      </c>
      <c r="J47" s="43">
        <f t="shared" si="2"/>
        <v>0</v>
      </c>
    </row>
    <row r="48" s="1" customFormat="1" ht="15">
      <c r="B48" s="39" t="s">
        <v>14</v>
      </c>
      <c r="C48" s="40" t="s">
        <v>57</v>
      </c>
      <c r="D48" s="41">
        <v>0</v>
      </c>
      <c r="E48" s="50">
        <v>0</v>
      </c>
      <c r="F48" s="42">
        <f t="shared" si="1"/>
        <v>0</v>
      </c>
      <c r="G48" s="41">
        <v>0</v>
      </c>
      <c r="H48" s="41">
        <v>0</v>
      </c>
      <c r="I48" s="42">
        <f t="shared" si="3"/>
        <v>0</v>
      </c>
      <c r="J48" s="43">
        <f t="shared" si="2"/>
        <v>0</v>
      </c>
    </row>
    <row r="49" s="1" customFormat="1" ht="15">
      <c r="B49" s="59" t="s">
        <v>14</v>
      </c>
      <c r="C49" s="60" t="s">
        <v>58</v>
      </c>
      <c r="D49" s="61">
        <f>SUM(D50)</f>
        <v>0</v>
      </c>
      <c r="E49" s="61">
        <f>SUM(E50)</f>
        <v>0</v>
      </c>
      <c r="F49" s="61">
        <f t="shared" si="1"/>
        <v>0</v>
      </c>
      <c r="G49" s="61">
        <f>SUM(G50)</f>
        <v>0</v>
      </c>
      <c r="H49" s="61">
        <f>SUM(H50)</f>
        <v>0</v>
      </c>
      <c r="I49" s="61">
        <f t="shared" si="3"/>
        <v>0</v>
      </c>
      <c r="J49" s="62">
        <f t="shared" si="2"/>
        <v>0</v>
      </c>
    </row>
    <row r="50" s="1" customFormat="1" ht="15">
      <c r="B50" s="63">
        <v>1111</v>
      </c>
      <c r="C50" s="40" t="s">
        <v>59</v>
      </c>
      <c r="D50" s="41">
        <v>0</v>
      </c>
      <c r="E50" s="50">
        <v>0</v>
      </c>
      <c r="F50" s="42">
        <f t="shared" si="1"/>
        <v>0</v>
      </c>
      <c r="G50" s="41">
        <v>0</v>
      </c>
      <c r="H50" s="41">
        <v>0</v>
      </c>
      <c r="I50" s="50">
        <f t="shared" si="3"/>
        <v>0</v>
      </c>
      <c r="J50" s="53">
        <f t="shared" si="2"/>
        <v>0</v>
      </c>
    </row>
    <row r="51" s="1" customFormat="1" ht="5.25" customHeight="1">
      <c r="B51" s="64" t="s">
        <v>14</v>
      </c>
      <c r="C51" s="65"/>
      <c r="D51" s="66"/>
      <c r="E51" s="66"/>
      <c r="F51" s="66"/>
      <c r="G51" s="66"/>
      <c r="H51" s="66"/>
      <c r="I51" s="67"/>
      <c r="J51" s="68"/>
    </row>
    <row r="52" s="1" customFormat="1" ht="15">
      <c r="B52" s="69" t="s">
        <v>60</v>
      </c>
      <c r="C52" s="70"/>
      <c r="D52" s="71">
        <f>SUM(D9+D18+D20+D22+D28+D29+D33+D38+D42+D49)</f>
        <v>23158921</v>
      </c>
      <c r="E52" s="71">
        <f>SUM(E9+E18+E20+E22+E28+E29+E33+E38+E42+E49)</f>
        <v>0</v>
      </c>
      <c r="F52" s="71">
        <f t="shared" si="1"/>
        <v>23158921</v>
      </c>
      <c r="G52" s="71">
        <f>SUM(G9+G18+G20+G22+G28+G29+G33+G38+G42+G49)</f>
        <v>7856787.2799999993</v>
      </c>
      <c r="H52" s="71">
        <f>SUM(H9+H18+H20+H22+H28+H29+H33+H38+H42+H49)</f>
        <v>7856787.2799999993</v>
      </c>
      <c r="I52" s="71">
        <f>H52-D52</f>
        <v>-15302133.720000001</v>
      </c>
      <c r="J52" s="72">
        <f>IF(ISERROR(H52/D52),0,100%*(H52/D52))</f>
        <v>0.33925532541002229</v>
      </c>
    </row>
    <row r="53" s="1" customFormat="1" ht="16.5" customHeight="1">
      <c r="B53" s="73"/>
      <c r="C53" s="74"/>
      <c r="D53" s="75"/>
      <c r="E53" s="75"/>
      <c r="F53" s="75"/>
      <c r="G53" s="75"/>
      <c r="H53" s="75"/>
      <c r="I53" s="76"/>
      <c r="J53" s="77"/>
    </row>
    <row r="54" s="1" customFormat="1" ht="25.5" customHeight="1">
      <c r="B54" s="78"/>
      <c r="C54" s="79" t="s">
        <v>61</v>
      </c>
      <c r="D54" s="80" t="s">
        <v>62</v>
      </c>
      <c r="E54" s="80" t="s">
        <v>8</v>
      </c>
      <c r="F54" s="80" t="s">
        <v>9</v>
      </c>
      <c r="G54" s="80" t="s">
        <v>10</v>
      </c>
      <c r="H54" s="80" t="s">
        <v>11</v>
      </c>
      <c r="I54" s="80" t="s">
        <v>5</v>
      </c>
      <c r="J54" s="81" t="s">
        <v>6</v>
      </c>
    </row>
    <row r="55" s="1" customFormat="1" ht="15">
      <c r="B55" s="82"/>
      <c r="C55" s="83" t="s">
        <v>63</v>
      </c>
      <c r="D55" s="84">
        <f>D10</f>
        <v>22050</v>
      </c>
      <c r="E55" s="84">
        <f>E10</f>
        <v>0</v>
      </c>
      <c r="F55" s="85">
        <f>D55+E55</f>
        <v>22050</v>
      </c>
      <c r="G55" s="85">
        <f>G10</f>
        <v>0</v>
      </c>
      <c r="H55" s="84">
        <f>H10</f>
        <v>0</v>
      </c>
      <c r="I55" s="86">
        <f>H55-D55</f>
        <v>-22050</v>
      </c>
      <c r="J55" s="87">
        <f t="shared" ref="J55:J63" si="4">IF(ISERROR(H55/D55),0,100%*(H55/D55))</f>
        <v>0</v>
      </c>
    </row>
    <row r="56" s="1" customFormat="1" ht="15">
      <c r="B56" s="39"/>
      <c r="C56" s="40" t="s">
        <v>64</v>
      </c>
      <c r="D56" s="88">
        <f t="shared" ref="D56:E62" si="5">D11</f>
        <v>1011950</v>
      </c>
      <c r="E56" s="88">
        <f t="shared" si="5"/>
        <v>0</v>
      </c>
      <c r="F56" s="89">
        <f t="shared" ref="F56:F62" si="6">D56+E56</f>
        <v>1011950</v>
      </c>
      <c r="G56" s="89">
        <f t="shared" ref="G56:H62" si="7">G11</f>
        <v>880297.46999999997</v>
      </c>
      <c r="H56" s="88">
        <f t="shared" si="7"/>
        <v>880297.46999999997</v>
      </c>
      <c r="I56" s="90">
        <f>H56-D56</f>
        <v>-131652.53000000003</v>
      </c>
      <c r="J56" s="91">
        <f t="shared" si="4"/>
        <v>0.86990213943376649</v>
      </c>
    </row>
    <row r="57" s="1" customFormat="1" ht="15">
      <c r="B57" s="39"/>
      <c r="C57" s="40" t="s">
        <v>65</v>
      </c>
      <c r="D57" s="88">
        <f t="shared" si="5"/>
        <v>0</v>
      </c>
      <c r="E57" s="88">
        <f t="shared" si="5"/>
        <v>0</v>
      </c>
      <c r="F57" s="89">
        <f t="shared" si="6"/>
        <v>0</v>
      </c>
      <c r="G57" s="89">
        <f t="shared" si="7"/>
        <v>0</v>
      </c>
      <c r="H57" s="88">
        <f t="shared" si="7"/>
        <v>0</v>
      </c>
      <c r="I57" s="90">
        <f t="shared" ref="I57:I63" si="8">H57-D57</f>
        <v>0</v>
      </c>
      <c r="J57" s="91">
        <f t="shared" si="4"/>
        <v>0</v>
      </c>
    </row>
    <row r="58" s="1" customFormat="1" ht="15">
      <c r="B58" s="39"/>
      <c r="C58" s="40" t="s">
        <v>66</v>
      </c>
      <c r="D58" s="88">
        <f t="shared" si="5"/>
        <v>0</v>
      </c>
      <c r="E58" s="88">
        <f t="shared" si="5"/>
        <v>0</v>
      </c>
      <c r="F58" s="89">
        <f t="shared" si="6"/>
        <v>0</v>
      </c>
      <c r="G58" s="89">
        <f t="shared" si="7"/>
        <v>0</v>
      </c>
      <c r="H58" s="88">
        <f t="shared" si="7"/>
        <v>0</v>
      </c>
      <c r="I58" s="90">
        <f t="shared" si="8"/>
        <v>0</v>
      </c>
      <c r="J58" s="91">
        <f t="shared" si="4"/>
        <v>0</v>
      </c>
    </row>
    <row r="59" s="1" customFormat="1" ht="15">
      <c r="B59" s="39"/>
      <c r="C59" s="40" t="s">
        <v>19</v>
      </c>
      <c r="D59" s="88">
        <f t="shared" si="5"/>
        <v>0</v>
      </c>
      <c r="E59" s="88">
        <f t="shared" si="5"/>
        <v>0</v>
      </c>
      <c r="F59" s="89">
        <f t="shared" si="6"/>
        <v>0</v>
      </c>
      <c r="G59" s="89">
        <f t="shared" si="7"/>
        <v>0</v>
      </c>
      <c r="H59" s="88">
        <f t="shared" si="7"/>
        <v>0</v>
      </c>
      <c r="I59" s="90">
        <f t="shared" si="8"/>
        <v>0</v>
      </c>
      <c r="J59" s="91">
        <f t="shared" si="4"/>
        <v>0</v>
      </c>
    </row>
    <row r="60" s="1" customFormat="1" ht="15">
      <c r="B60" s="39"/>
      <c r="C60" s="40" t="s">
        <v>20</v>
      </c>
      <c r="D60" s="88">
        <f t="shared" si="5"/>
        <v>0</v>
      </c>
      <c r="E60" s="88">
        <f t="shared" si="5"/>
        <v>0</v>
      </c>
      <c r="F60" s="89">
        <f t="shared" si="6"/>
        <v>0</v>
      </c>
      <c r="G60" s="89">
        <f t="shared" si="7"/>
        <v>0</v>
      </c>
      <c r="H60" s="88">
        <f t="shared" si="7"/>
        <v>0</v>
      </c>
      <c r="I60" s="90">
        <f t="shared" si="8"/>
        <v>0</v>
      </c>
      <c r="J60" s="91">
        <f t="shared" si="4"/>
        <v>0</v>
      </c>
    </row>
    <row r="61" s="1" customFormat="1" ht="15">
      <c r="B61" s="39"/>
      <c r="C61" s="40" t="s">
        <v>21</v>
      </c>
      <c r="D61" s="88">
        <f t="shared" si="5"/>
        <v>32550</v>
      </c>
      <c r="E61" s="88">
        <f t="shared" si="5"/>
        <v>0</v>
      </c>
      <c r="F61" s="89">
        <f t="shared" si="6"/>
        <v>32550</v>
      </c>
      <c r="G61" s="89">
        <f t="shared" si="7"/>
        <v>0</v>
      </c>
      <c r="H61" s="88">
        <f t="shared" si="7"/>
        <v>0</v>
      </c>
      <c r="I61" s="90">
        <f t="shared" si="8"/>
        <v>-32550</v>
      </c>
      <c r="J61" s="91">
        <f t="shared" si="4"/>
        <v>0</v>
      </c>
    </row>
    <row r="62" s="1" customFormat="1" ht="15">
      <c r="B62" s="92"/>
      <c r="C62" s="93" t="s">
        <v>22</v>
      </c>
      <c r="D62" s="94">
        <f t="shared" si="5"/>
        <v>2310</v>
      </c>
      <c r="E62" s="94">
        <f t="shared" si="5"/>
        <v>0</v>
      </c>
      <c r="F62" s="95">
        <f t="shared" si="6"/>
        <v>2310</v>
      </c>
      <c r="G62" s="95">
        <f t="shared" si="7"/>
        <v>0</v>
      </c>
      <c r="H62" s="94">
        <f t="shared" si="7"/>
        <v>0</v>
      </c>
      <c r="I62" s="96">
        <f t="shared" si="8"/>
        <v>-2310</v>
      </c>
      <c r="J62" s="97">
        <f t="shared" si="4"/>
        <v>0</v>
      </c>
    </row>
    <row r="63" s="1" customFormat="1" ht="15">
      <c r="B63" s="98"/>
      <c r="C63" s="99" t="s">
        <v>67</v>
      </c>
      <c r="D63" s="100">
        <f>SUM(D55:D62)</f>
        <v>1068860</v>
      </c>
      <c r="E63" s="100">
        <f>SUM(E55:E62)</f>
        <v>0</v>
      </c>
      <c r="F63" s="100">
        <f>SUM(F55:F62)</f>
        <v>1068860</v>
      </c>
      <c r="G63" s="100">
        <f>SUM(G55:G62)</f>
        <v>880297.46999999997</v>
      </c>
      <c r="H63" s="100">
        <f>SUM(H56:H62)</f>
        <v>880297.46999999997</v>
      </c>
      <c r="I63" s="100">
        <f t="shared" si="8"/>
        <v>-188562.53000000003</v>
      </c>
      <c r="J63" s="101">
        <f t="shared" si="4"/>
        <v>0.82358538068596443</v>
      </c>
    </row>
    <row r="64" s="1" customFormat="1" ht="7.5" customHeight="1">
      <c r="B64" s="102"/>
      <c r="C64" s="40"/>
      <c r="D64" s="103"/>
      <c r="E64" s="103"/>
      <c r="F64" s="103"/>
      <c r="G64" s="103"/>
      <c r="H64" s="103"/>
      <c r="I64" s="103"/>
      <c r="J64" s="104"/>
    </row>
    <row r="65" s="1" customFormat="1" ht="25.5">
      <c r="B65" s="44"/>
      <c r="C65" s="105" t="s">
        <v>68</v>
      </c>
      <c r="D65" s="106" t="s">
        <v>62</v>
      </c>
      <c r="E65" s="106" t="s">
        <v>8</v>
      </c>
      <c r="F65" s="106" t="s">
        <v>9</v>
      </c>
      <c r="G65" s="106" t="s">
        <v>10</v>
      </c>
      <c r="H65" s="106" t="s">
        <v>11</v>
      </c>
      <c r="I65" s="106" t="s">
        <v>5</v>
      </c>
      <c r="J65" s="107" t="s">
        <v>6</v>
      </c>
    </row>
    <row r="66" s="1" customFormat="1" ht="15">
      <c r="B66" s="48" t="s">
        <v>12</v>
      </c>
      <c r="C66" s="49" t="s">
        <v>24</v>
      </c>
      <c r="D66" s="108">
        <f>D18</f>
        <v>0</v>
      </c>
      <c r="E66" s="108">
        <f>E18</f>
        <v>0</v>
      </c>
      <c r="F66" s="108">
        <f>D66+E66</f>
        <v>0</v>
      </c>
      <c r="G66" s="108">
        <f>G18</f>
        <v>0</v>
      </c>
      <c r="H66" s="108">
        <f>H18</f>
        <v>0</v>
      </c>
      <c r="I66" s="109">
        <f t="shared" ref="I66:I73" si="9">H66-D66</f>
        <v>0</v>
      </c>
      <c r="J66" s="110">
        <f t="shared" ref="J66:J71" si="10">IF(ISERROR(H66/D66),0,100%*(H66/D66))</f>
        <v>0</v>
      </c>
    </row>
    <row r="67" s="1" customFormat="1" ht="15">
      <c r="B67" s="48" t="s">
        <v>23</v>
      </c>
      <c r="C67" s="49" t="s">
        <v>69</v>
      </c>
      <c r="D67" s="108">
        <f>D20</f>
        <v>10000</v>
      </c>
      <c r="E67" s="108">
        <f>E20</f>
        <v>0</v>
      </c>
      <c r="F67" s="108">
        <f>D67+E67</f>
        <v>10000</v>
      </c>
      <c r="G67" s="108">
        <f>G20</f>
        <v>0</v>
      </c>
      <c r="H67" s="108">
        <f>H20</f>
        <v>0</v>
      </c>
      <c r="I67" s="109">
        <f t="shared" si="9"/>
        <v>-10000</v>
      </c>
      <c r="J67" s="110">
        <f t="shared" si="10"/>
        <v>0</v>
      </c>
    </row>
    <row r="68" s="1" customFormat="1" ht="15">
      <c r="B68" s="48" t="s">
        <v>26</v>
      </c>
      <c r="C68" s="49" t="s">
        <v>30</v>
      </c>
      <c r="D68" s="108">
        <f>D22</f>
        <v>1195056</v>
      </c>
      <c r="E68" s="108">
        <f>E22</f>
        <v>0</v>
      </c>
      <c r="F68" s="108">
        <f>D68+E68</f>
        <v>1195056</v>
      </c>
      <c r="G68" s="108">
        <f>G22</f>
        <v>946115.10999999999</v>
      </c>
      <c r="H68" s="108">
        <f>H22</f>
        <v>946115.10999999999</v>
      </c>
      <c r="I68" s="109">
        <f t="shared" si="9"/>
        <v>-248940.89000000001</v>
      </c>
      <c r="J68" s="110">
        <f t="shared" si="10"/>
        <v>0.79169102535780744</v>
      </c>
    </row>
    <row r="69" s="1" customFormat="1" ht="15">
      <c r="B69" s="48" t="s">
        <v>29</v>
      </c>
      <c r="C69" s="49" t="s">
        <v>38</v>
      </c>
      <c r="D69" s="108">
        <f>D29</f>
        <v>130000</v>
      </c>
      <c r="E69" s="108">
        <f>E29</f>
        <v>0</v>
      </c>
      <c r="F69" s="108">
        <f>D69+E69</f>
        <v>130000</v>
      </c>
      <c r="G69" s="108">
        <f>G29</f>
        <v>34100.050000000003</v>
      </c>
      <c r="H69" s="108">
        <f>H29</f>
        <v>34100.050000000003</v>
      </c>
      <c r="I69" s="109">
        <f t="shared" si="9"/>
        <v>-95899.949999999997</v>
      </c>
      <c r="J69" s="110">
        <f t="shared" si="10"/>
        <v>0.26230807692307695</v>
      </c>
    </row>
    <row r="70" s="1" customFormat="1" ht="15">
      <c r="B70" s="48" t="s">
        <v>35</v>
      </c>
      <c r="C70" s="49" t="s">
        <v>42</v>
      </c>
      <c r="D70" s="108">
        <f>D33</f>
        <v>303187</v>
      </c>
      <c r="E70" s="108">
        <f>E33</f>
        <v>0</v>
      </c>
      <c r="F70" s="108">
        <f>D70+E70</f>
        <v>303187</v>
      </c>
      <c r="G70" s="108">
        <f>G33</f>
        <v>0</v>
      </c>
      <c r="H70" s="108">
        <f>H33</f>
        <v>0</v>
      </c>
      <c r="I70" s="109">
        <f t="shared" si="9"/>
        <v>-303187</v>
      </c>
      <c r="J70" s="110">
        <f t="shared" si="10"/>
        <v>0</v>
      </c>
    </row>
    <row r="71" s="1" customFormat="1" ht="15">
      <c r="B71" s="111"/>
      <c r="C71" s="70" t="s">
        <v>70</v>
      </c>
      <c r="D71" s="112">
        <f>SUM(D66:D70)</f>
        <v>1638243</v>
      </c>
      <c r="E71" s="112">
        <f>SUM(E66:E70)</f>
        <v>0</v>
      </c>
      <c r="F71" s="112">
        <f>SUM(F66:F70)</f>
        <v>1638243</v>
      </c>
      <c r="G71" s="112">
        <f>SUM(G66:G70)</f>
        <v>980215.16000000003</v>
      </c>
      <c r="H71" s="112">
        <f>SUM(H66:H70)</f>
        <v>980215.16000000003</v>
      </c>
      <c r="I71" s="112">
        <f t="shared" si="9"/>
        <v>-658027.83999999997</v>
      </c>
      <c r="J71" s="113">
        <f t="shared" si="10"/>
        <v>0.59833318988697037</v>
      </c>
    </row>
    <row r="72" s="1" customFormat="1" ht="7.5" customHeight="1">
      <c r="B72" s="102"/>
      <c r="C72" s="40"/>
      <c r="D72" s="114"/>
      <c r="E72" s="115"/>
      <c r="F72" s="114"/>
      <c r="G72" s="114"/>
      <c r="H72" s="114"/>
      <c r="I72" s="116"/>
      <c r="J72" s="117"/>
    </row>
    <row r="73" s="1" customFormat="1" ht="15">
      <c r="B73" s="111"/>
      <c r="C73" s="70" t="s">
        <v>71</v>
      </c>
      <c r="D73" s="112">
        <f>D63+D71</f>
        <v>2707103</v>
      </c>
      <c r="E73" s="112">
        <f>E63+E71</f>
        <v>0</v>
      </c>
      <c r="F73" s="112">
        <f>F63+F71</f>
        <v>2707103</v>
      </c>
      <c r="G73" s="112">
        <f>G63+G71</f>
        <v>1860512.6299999999</v>
      </c>
      <c r="H73" s="112">
        <f>H63+H71</f>
        <v>1860512.6299999999</v>
      </c>
      <c r="I73" s="112">
        <f t="shared" si="9"/>
        <v>-846590.37000000011</v>
      </c>
      <c r="J73" s="113">
        <f>IF(ISERROR(H73/D73),0,100%*(H73/D73))</f>
        <v>0.68727072076681228</v>
      </c>
    </row>
    <row r="74" ht="15" customHeight="1">
      <c r="I74" s="118"/>
      <c r="J74" s="118"/>
    </row>
    <row r="75" ht="15" customHeight="1">
      <c r="I75" s="119"/>
      <c r="J75" s="119"/>
    </row>
    <row r="76" ht="15" customHeight="1">
      <c r="I76" s="119"/>
      <c r="J76" s="119"/>
    </row>
    <row r="77" ht="15" customHeight="1">
      <c r="I77" s="119"/>
      <c r="J77" s="119"/>
    </row>
    <row r="78" ht="15" customHeight="1">
      <c r="I78" s="119"/>
      <c r="J78" s="119"/>
    </row>
    <row r="79" ht="15" customHeight="1">
      <c r="I79" s="119"/>
      <c r="J79" s="119"/>
    </row>
    <row r="80" ht="15" customHeight="1">
      <c r="I80" s="119"/>
      <c r="J80" s="119"/>
    </row>
    <row r="81" ht="15" customHeight="1">
      <c r="I81" s="119"/>
      <c r="J81" s="119"/>
    </row>
    <row r="82" ht="15" customHeight="1">
      <c r="I82" s="119"/>
      <c r="J82" s="119"/>
    </row>
    <row r="83" ht="15" customHeight="1">
      <c r="I83" s="119"/>
      <c r="J83" s="119"/>
    </row>
    <row r="84" ht="15" customHeight="1">
      <c r="I84" s="119"/>
      <c r="J84" s="119"/>
    </row>
    <row r="85" ht="15" customHeight="1">
      <c r="I85" s="119"/>
      <c r="J85" s="119"/>
    </row>
    <row r="86" ht="15" customHeight="1">
      <c r="I86" s="119"/>
      <c r="J86" s="119"/>
    </row>
    <row r="87" ht="15" customHeight="1">
      <c r="I87" s="119"/>
      <c r="J87" s="119"/>
    </row>
    <row r="88" ht="15" customHeight="1">
      <c r="I88" s="119"/>
      <c r="J88" s="119"/>
    </row>
    <row r="89" ht="15" customHeight="1">
      <c r="I89" s="119"/>
      <c r="J89" s="119"/>
    </row>
    <row r="90" ht="15" customHeight="1">
      <c r="I90" s="119"/>
      <c r="J90" s="119"/>
    </row>
    <row r="91" ht="15" customHeight="1">
      <c r="I91" s="119"/>
      <c r="J91" s="119"/>
    </row>
    <row r="92" ht="15" customHeight="1">
      <c r="I92" s="119"/>
      <c r="J92" s="119"/>
    </row>
  </sheetData>
  <sheetProtection autoFilter="0" deleteColumns="0" deleteRows="0" formatCells="0" formatColumns="0" formatRows="0" insertColumns="0" insertHyperlinks="0" insertRows="0" pivotTables="0" sort="0"/>
  <mergeCells count="9">
    <mergeCell ref="B2:J2"/>
    <mergeCell ref="B3:J3"/>
    <mergeCell ref="B4:J4"/>
    <mergeCell ref="J6:J7"/>
    <mergeCell ref="B52:C52"/>
    <mergeCell ref="B1:I1"/>
    <mergeCell ref="B6:C7"/>
    <mergeCell ref="D6:H6"/>
    <mergeCell ref="I6:I7"/>
  </mergeCells>
  <printOptions horizontalCentered="1"/>
  <pageMargins left="0.4722222" right="0.3152778" top="0.5" bottom="0.4201389" header="0.3152778" footer="0.3152778"/>
  <pageSetup orientation="portrait" scale="55" useFirstPageNumber="1"/>
</worksheet>
</file>

<file path=docProps/app.xml><?xml version="1.0" encoding="utf-8"?>
<Properties xmlns="http://schemas.openxmlformats.org/officeDocument/2006/extended-properties">
  <Application>Microsoft Excel</Application>
  <Company>Hewlett-Packard Company</Company>
  <AppVersion>15.0000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tuxca Tesoreria</dc:creator>
  <cp:lastModifiedBy>DESKTOP-4BVB8AR\tesor</cp:lastModifiedBy>
  <dcterms:created xsi:type="dcterms:W3CDTF">2016-07-12T21:12:36Z</dcterms:created>
  <dcterms:modified xsi:type="dcterms:W3CDTF">2022-04-19T23:21:59Z</dcterms:modified>
</cp:coreProperties>
</file>